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/comment1.xml" ContentType="application/vnd.openxmlformats-officedocument.spreadsheetml.comments+xml"/>
  <Override PartName="/xl/worksheets/sheet6.xml" ContentType="application/vnd.openxmlformats-officedocument.spreadsheetml.worksheet+xml"/>
  <Override PartName="/xl/comments/comment2.xml" ContentType="application/vnd.openxmlformats-officedocument.spreadsheetml.comments+xml"/>
  <Override PartName="/xl/worksheets/sheet7.xml" ContentType="application/vnd.openxmlformats-officedocument.spreadsheetml.worksheet+xml"/>
  <Override PartName="/xl/comments/comment3.xml" ContentType="application/vnd.openxmlformats-officedocument.spreadsheetml.comments+xml"/>
  <Override PartName="/xl/worksheets/sheet8.xml" ContentType="application/vnd.openxmlformats-officedocument.spreadsheetml.worksheet+xml"/>
  <Override PartName="/xl/comments/comment4.xml" ContentType="application/vnd.openxmlformats-officedocument.spreadsheetml.comments+xml"/>
  <Override PartName="/xl/worksheets/sheet9.xml" ContentType="application/vnd.openxmlformats-officedocument.spreadsheetml.worksheet+xml"/>
  <Override PartName="/xl/comments/comment5.xml" ContentType="application/vnd.openxmlformats-officedocument.spreadsheetml.comments+xml"/>
  <Override PartName="/xl/worksheets/sheet10.xml" ContentType="application/vnd.openxmlformats-officedocument.spreadsheetml.worksheet+xml"/>
  <Override PartName="/xl/comments/comment6.xml" ContentType="application/vnd.openxmlformats-officedocument.spreadsheetml.comments+xml"/>
  <Override PartName="/xl/worksheets/sheet11.xml" ContentType="application/vnd.openxmlformats-officedocument.spreadsheetml.worksheet+xml"/>
  <Override PartName="/xl/comments/comment7.xml" ContentType="application/vnd.openxmlformats-officedocument.spreadsheetml.comments+xml"/>
  <Override PartName="/xl/worksheets/sheet12.xml" ContentType="application/vnd.openxmlformats-officedocument.spreadsheetml.worksheet+xml"/>
  <Override PartName="/xl/comments/comment8.xml" ContentType="application/vnd.openxmlformats-officedocument.spreadsheetml.comments+xml"/>
  <Override PartName="/xl/worksheets/sheet13.xml" ContentType="application/vnd.openxmlformats-officedocument.spreadsheetml.worksheet+xml"/>
  <Override PartName="/xl/comments/comment9.xml" ContentType="application/vnd.openxmlformats-officedocument.spreadsheetml.comments+xml"/>
  <Override PartName="/xl/worksheets/sheet14.xml" ContentType="application/vnd.openxmlformats-officedocument.spreadsheetml.worksheet+xml"/>
  <Override PartName="/xl/comments/comment10.xml" ContentType="application/vnd.openxmlformats-officedocument.spreadsheetml.comments+xml"/>
  <Override PartName="/xl/worksheets/sheet15.xml" ContentType="application/vnd.openxmlformats-officedocument.spreadsheetml.worksheet+xml"/>
  <Override PartName="/xl/comments/comment11.xml" ContentType="application/vnd.openxmlformats-officedocument.spreadsheetml.comments+xml"/>
  <Override PartName="/xl/worksheets/sheet16.xml" ContentType="application/vnd.openxmlformats-officedocument.spreadsheetml.worksheet+xml"/>
  <Override PartName="/xl/comments/comment12.xml" ContentType="application/vnd.openxmlformats-officedocument.spreadsheetml.comments+xml"/>
  <Override PartName="/xl/worksheets/sheet17.xml" ContentType="application/vnd.openxmlformats-officedocument.spreadsheetml.worksheet+xml"/>
  <Override PartName="/xl/comments/comment13.xml" ContentType="application/vnd.openxmlformats-officedocument.spreadsheetml.comments+xml"/>
  <Override PartName="/xl/worksheets/sheet18.xml" ContentType="application/vnd.openxmlformats-officedocument.spreadsheetml.worksheet+xml"/>
  <Override PartName="/xl/comments/comment14.xml" ContentType="application/vnd.openxmlformats-officedocument.spreadsheetml.comments+xml"/>
  <Override PartName="/xl/worksheets/sheet19.xml" ContentType="application/vnd.openxmlformats-officedocument.spreadsheetml.worksheet+xml"/>
  <Override PartName="/xl/comments/comment15.xml" ContentType="application/vnd.openxmlformats-officedocument.spreadsheetml.comments+xml"/>
  <Override PartName="/xl/worksheets/sheet20.xml" ContentType="application/vnd.openxmlformats-officedocument.spreadsheetml.worksheet+xml"/>
  <Override PartName="/xl/comments/comment16.xml" ContentType="application/vnd.openxmlformats-officedocument.spreadsheetml.comments+xml"/>
  <Override PartName="/xl/workbook.xml" ContentType="application/vnd.openxmlformats-officedocument.spreadsheetml.sheet.main+xml"/>
  <Override PartName="/xl/vbaProject.bin" ContentType="application/vnd.ms-office.vbaProject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手动参数" sheetId="2" state="visible" r:id="rId2"/>
    <sheet xmlns:r="http://schemas.openxmlformats.org/officeDocument/2006/relationships" name="取数" sheetId="3" state="visible" r:id="rId3"/>
    <sheet xmlns:r="http://schemas.openxmlformats.org/officeDocument/2006/relationships" name="指标结果" sheetId="4" state="visible" r:id="rId4"/>
    <sheet xmlns:r="http://schemas.openxmlformats.org/officeDocument/2006/relationships" name="G01" sheetId="5" state="visible" r:id="rId5"/>
    <sheet xmlns:r="http://schemas.openxmlformats.org/officeDocument/2006/relationships" name="G03" sheetId="6" state="visible" r:id="rId6"/>
    <sheet xmlns:r="http://schemas.openxmlformats.org/officeDocument/2006/relationships" name="G04" sheetId="7" state="visible" r:id="rId7"/>
    <sheet xmlns:r="http://schemas.openxmlformats.org/officeDocument/2006/relationships" name="G11_I" sheetId="8" state="visible" r:id="rId8"/>
    <sheet xmlns:r="http://schemas.openxmlformats.org/officeDocument/2006/relationships" name="G11_II" sheetId="9" state="visible" r:id="rId9"/>
    <sheet xmlns:r="http://schemas.openxmlformats.org/officeDocument/2006/relationships" name="G12" sheetId="10" state="visible" r:id="rId10"/>
    <sheet xmlns:r="http://schemas.openxmlformats.org/officeDocument/2006/relationships" name="G14_I" sheetId="11" state="visible" r:id="rId11"/>
    <sheet xmlns:r="http://schemas.openxmlformats.org/officeDocument/2006/relationships" name="G15" sheetId="12" state="visible" r:id="rId12"/>
    <sheet xmlns:r="http://schemas.openxmlformats.org/officeDocument/2006/relationships" name="G21" sheetId="13" state="visible" r:id="rId13"/>
    <sheet xmlns:r="http://schemas.openxmlformats.org/officeDocument/2006/relationships" name="G22" sheetId="14" state="visible" r:id="rId14"/>
    <sheet xmlns:r="http://schemas.openxmlformats.org/officeDocument/2006/relationships" name="G24" sheetId="15" state="visible" r:id="rId15"/>
    <sheet xmlns:r="http://schemas.openxmlformats.org/officeDocument/2006/relationships" name="G32" sheetId="16" state="visible" r:id="rId16"/>
    <sheet xmlns:r="http://schemas.openxmlformats.org/officeDocument/2006/relationships" name="G33_I" sheetId="17" state="visible" r:id="rId17"/>
    <sheet xmlns:r="http://schemas.openxmlformats.org/officeDocument/2006/relationships" name="G40" sheetId="18" state="visible" r:id="rId18"/>
    <sheet xmlns:r="http://schemas.openxmlformats.org/officeDocument/2006/relationships" name="G44" sheetId="19" state="visible" r:id="rId19"/>
    <sheet xmlns:r="http://schemas.openxmlformats.org/officeDocument/2006/relationships" name="S4b" sheetId="20" state="visible" r:id="rId2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sz val="14"/>
    </font>
    <font>
      <b val="1"/>
      <color rgb="009C0006"/>
      <sz val="11"/>
    </font>
    <font>
      <b val="1"/>
    </font>
    <font>
      <b val="1"/>
      <sz val="12"/>
    </font>
    <font>
      <b val="1"/>
      <color rgb="00FFFFFF"/>
    </font>
    <font>
      <i val="1"/>
      <sz val="9"/>
    </font>
  </fonts>
  <fills count="5">
    <fill>
      <patternFill/>
    </fill>
    <fill>
      <patternFill patternType="gray125"/>
    </fill>
    <fill>
      <patternFill patternType="solid">
        <fgColor rgb="00FFEB9C"/>
      </patternFill>
    </fill>
    <fill>
      <patternFill patternType="solid">
        <fgColor rgb="00FFF2CC"/>
      </patternFill>
    </fill>
    <fill>
      <patternFill patternType="solid">
        <fgColor rgb="001F4E79"/>
      </patternFill>
    </fill>
  </fills>
  <borders count="3">
    <border>
      <left/>
      <right/>
      <top/>
      <bottom/>
      <diagonal/>
    </border>
    <border>
      <left style="dashed">
        <color rgb="00C00000"/>
      </left>
      <right style="dashed">
        <color rgb="00C00000"/>
      </right>
      <top style="dashed">
        <color rgb="00C00000"/>
      </top>
      <bottom style="dashed">
        <color rgb="00C00000"/>
      </bottom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4" fillId="0" borderId="0" pivotButton="0" quotePrefix="0" xfId="0"/>
    <xf numFmtId="0" fontId="5" fillId="4" borderId="2" pivotButton="0" quotePrefix="0" xfId="0"/>
    <xf numFmtId="0" fontId="0" fillId="2" borderId="0" pivotButton="0" quotePrefix="0" xfId="0"/>
    <xf numFmtId="0" fontId="3" fillId="0" borderId="0" pivotButton="0" quotePrefix="0" xfId="0"/>
    <xf numFmtId="0" fontId="6" fillId="0" borderId="0" pivotButton="0" quotePrefix="0" xfId="0"/>
    <xf numFmtId="0" fontId="3" fillId="3" borderId="1" pivotButton="0" quotePrefix="0" xfId="0"/>
    <xf numFmtId="0" fontId="0" fillId="3" borderId="1" pivotButton="0" quotePrefix="0" xfId="0"/>
    <xf numFmtId="0" fontId="2" fillId="2" borderId="1" pivotButton="0" quotePrefix="0" xfId="0"/>
    <xf numFmtId="0" fontId="0" fillId="3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C6EFCE"/>
        </patternFill>
      </fill>
    </dxf>
    <dxf>
      <fill>
        <patternFill patternType="solid">
          <fgColor rgb="00FFC7CE"/>
        </patternFill>
      </fill>
    </dxf>
    <dxf>
      <fill>
        <patternFill patternType="solid">
          <fgColor rgb="00FFEB9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styles" Target="styles.xml" Id="rId21"/><Relationship Type="http://schemas.openxmlformats.org/officeDocument/2006/relationships/theme" Target="theme/theme1.xml" Id="rId22"/><Relationship Id="rIdVBA" Type="http://schemas.microsoft.com/office/2006/relationships/vbaProject" Target="vbaProject.bin"/></Relationships>
</file>

<file path=xl/comments/comment1.xml><?xml version="1.0" encoding="utf-8"?>
<comments xmlns="http://schemas.openxmlformats.org/spreadsheetml/2006/main">
  <authors>
    <author>1104计算器</author>
  </authors>
  <commentList>
    <comment ref="A1" authorId="0" shapeId="0">
      <text>
        <t>【G01资产负债项目统计表 粘贴指引】
1. 单击选中本表 A1 单元格；
2. 从监管系统导出整张报表，Ctrl+V 原样粘贴；
3. 不要在前方/上方留空行，表头行须落在第 5 行；
4. B列=行标签、数值从C列起，保持原样；
5. 粘完切到『指标结果』看计算。
（粘后本提示文字被报表覆盖属正常）</t>
      </text>
    </comment>
  </commentList>
</comments>
</file>

<file path=xl/comments/comment2.xml><?xml version="1.0" encoding="utf-8"?>
<comments xmlns="http://schemas.openxmlformats.org/spreadsheetml/2006/main">
  <authors>
    <author>1104计算器</author>
  </authors>
  <commentList>
    <comment ref="A1" authorId="0" shapeId="0">
      <text>
        <t>【G03各项资产减值损失准备情况表 粘贴指引】
1. 单击选中本表 A1 单元格；
2. 从监管系统导出整张报表，Ctrl+V 原样粘贴；
3. 不要在前方/上方留空行，表头行须落在第 5 行；
4. B列=行标签、数值从C列起，保持原样；
5. 粘完切到『指标结果』看计算。
（粘后本提示文字被报表覆盖属正常）</t>
      </text>
    </comment>
  </commentList>
</comments>
</file>

<file path=xl/comments/comment3.xml><?xml version="1.0" encoding="utf-8"?>
<comments xmlns="http://schemas.openxmlformats.org/spreadsheetml/2006/main">
  <authors>
    <author>1104计算器</author>
  </authors>
  <commentList>
    <comment ref="A1" authorId="0" shapeId="0">
      <text>
        <t>【G04利润表 粘贴指引】
1. 单击选中本表 A1 单元格；
2. 从监管系统导出整张报表，Ctrl+V 原样粘贴；
3. 不要在前方/上方留空行，表头行须落在第 4 行；
4. B列=行标签、数值从C列起，保持原样；
5. 粘完切到『指标结果』看计算。
（粘后本提示文字被报表覆盖属正常）</t>
      </text>
    </comment>
  </commentList>
</comments>
</file>

<file path=xl/comments/comment4.xml><?xml version="1.0" encoding="utf-8"?>
<comments xmlns="http://schemas.openxmlformats.org/spreadsheetml/2006/main">
  <authors>
    <author>1104计算器</author>
  </authors>
  <commentList>
    <comment ref="A1" authorId="0" shapeId="0">
      <text>
        <t>【G11_I按行业分类的贷款 粘贴指引】
1. 单击选中本表 A1 单元格；
2. 从监管系统导出整张报表，Ctrl+V 原样粘贴；
3. 不要在前方/上方留空行，表头行须落在第 6 行；
4. B列=行标签、数值从C列起，保持原样；
5. 粘完切到『指标结果』看计算。
（粘后本提示文字被报表覆盖属正常）</t>
      </text>
    </comment>
  </commentList>
</comments>
</file>

<file path=xl/comments/comment5.xml><?xml version="1.0" encoding="utf-8"?>
<comments xmlns="http://schemas.openxmlformats.org/spreadsheetml/2006/main">
  <authors>
    <author>1104计算器</author>
  </authors>
  <commentList>
    <comment ref="A1" authorId="0" shapeId="0">
      <text>
        <t>【G11_II资产质量五级分类情况表 粘贴指引】
1. 单击选中本表 A1 单元格；
2. 从监管系统导出整张报表，Ctrl+V 原样粘贴；
3. 不要在前方/上方留空行，表头行须落在第 7 行；
4. B列=行标签、数值从C列起，保持原样；
5. 粘完切到『指标结果』看计算。
（粘后本提示文字被报表覆盖属正常）</t>
      </text>
    </comment>
  </commentList>
</comments>
</file>

<file path=xl/comments/comment6.xml><?xml version="1.0" encoding="utf-8"?>
<comments xmlns="http://schemas.openxmlformats.org/spreadsheetml/2006/main">
  <authors>
    <author>1104计算器</author>
  </authors>
  <commentList>
    <comment ref="A1" authorId="0" shapeId="0">
      <text>
        <t>【G12贷款质量迁徙情况表 粘贴指引】
1. 单击选中本表 A1 单元格；
2. 从监管系统导出整张报表，Ctrl+V 原样粘贴；
3. 整张报表原样粘贴即可（含标题行和表头行），工具会自动搜索定位；
4. B列=行标签、数值从C列起，保持原样；
5. 粘完切到『指标结果』看计算。
（粘后本提示文字被报表覆盖属正常）</t>
      </text>
    </comment>
  </commentList>
</comments>
</file>

<file path=xl/comments/comment7.xml><?xml version="1.0" encoding="utf-8"?>
<comments xmlns="http://schemas.openxmlformats.org/spreadsheetml/2006/main">
  <authors>
    <author>1104计算器</author>
  </authors>
  <commentList>
    <comment ref="A1" authorId="0" shapeId="0">
      <text>
        <t>【G14_I大额风险暴露总体情况表 粘贴指引】
1. 单击选中本表 A1 单元格；
2. 从监管系统导出整张报表，Ctrl+V 原样粘贴；
3. 不要在前方/上方留空行，表头行须落在第 5 行；
4. B列=行标签、数值从C列起，保持原样；
5. 粘完切到『指标结果』看计算。
（粘后本提示文字被报表覆盖属正常）</t>
      </text>
    </comment>
  </commentList>
</comments>
</file>

<file path=xl/comments/comment8.xml><?xml version="1.0" encoding="utf-8"?>
<comments xmlns="http://schemas.openxmlformats.org/spreadsheetml/2006/main">
  <authors>
    <author>1104计算器</author>
  </authors>
  <commentList>
    <comment ref="A1" authorId="0" shapeId="0">
      <text>
        <t>【G15最大十家关联方关联交易情况表 粘贴指引】
1. 单击选中本表 A1 单元格；
2. 从监管系统导出整张报表，Ctrl+V 原样粘贴；
3. 不要在前方/上方留空行，表头行须落在第 4 行；
4. B列=行标签、数值从C列起，保持原样；
5. 粘完切到『指标结果』看计算。
（粘后本提示文字被报表覆盖属正常）</t>
      </text>
    </comment>
  </commentList>
</comments>
</file>

<file path=xl/comments/comment9.xml><?xml version="1.0" encoding="utf-8"?>
<comments xmlns="http://schemas.openxmlformats.org/spreadsheetml/2006/main">
  <authors>
    <author>1104计算器</author>
  </authors>
  <commentList>
    <comment ref="A1" authorId="0" shapeId="0">
      <text>
        <t>【G21流动性期限缺口统计表 粘贴指引】
1. 单击选中本表 A1 单元格；
2. 从监管系统导出整张报表，Ctrl+V 原样粘贴；
3. 不要在前方/上方留空行，表头行须落在第 15 行；
4. B列=行标签、数值从C列起，保持原样；
5. 粘完切到『指标结果』看计算。
（粘后本提示文字被报表覆盖属正常）</t>
      </text>
    </comment>
  </commentList>
</comments>
</file>

<file path=xl/comments/comment10.xml><?xml version="1.0" encoding="utf-8"?>
<comments xmlns="http://schemas.openxmlformats.org/spreadsheetml/2006/main">
  <authors>
    <author>1104计算器</author>
  </authors>
  <commentList>
    <comment ref="A1" authorId="0" shapeId="0">
      <text>
        <t>【G22流动性比例监测表 粘贴指引】
1. 单击选中本表 A1 单元格；
2. 从监管系统导出整张报表，Ctrl+V 原样粘贴；
3. 不要在前方/上方留空行，表头行须落在第 4 行；
4. B列=行标签、数值从C列起，保持原样；
5. 粘完切到『指标结果』看计算。
（粘后本提示文字被报表覆盖属正常）</t>
      </text>
    </comment>
  </commentList>
</comments>
</file>

<file path=xl/comments/comment11.xml><?xml version="1.0" encoding="utf-8"?>
<comments xmlns="http://schemas.openxmlformats.org/spreadsheetml/2006/main">
  <authors>
    <author>1104计算器</author>
  </authors>
  <commentList>
    <comment ref="A1" authorId="0" shapeId="0">
      <text>
        <t>【G24最大百家金融机构同业融入情况表 粘贴指引】
1. 单击选中本表 A1 单元格；
2. 从监管系统导出整张报表，Ctrl+V 原样粘贴；
3. 不要在前方/上方留空行，表头行须落在第 3 行；
4. B列=行标签、数值从C列起，保持原样；
5. 粘完切到『指标结果』看计算。
（粘后本提示文字被报表覆盖属正常）</t>
      </text>
    </comment>
  </commentList>
</comments>
</file>

<file path=xl/comments/comment12.xml><?xml version="1.0" encoding="utf-8"?>
<comments xmlns="http://schemas.openxmlformats.org/spreadsheetml/2006/main">
  <authors>
    <author>1104计算器</author>
  </authors>
  <commentList>
    <comment ref="A1" authorId="0" shapeId="0">
      <text>
        <t>【G32外汇风险敞口情况表 粘贴指引】
1. 单击选中本表 A1 单元格；
2. 从监管系统导出整张报表，Ctrl+V 原样粘贴；
3. 不要在前方/上方留空行，表头行须落在第 4 行；
4. B列=行标签、数值从C列起，保持原样；
5. 粘完切到『指标结果』看计算。
（粘后本提示文字被报表覆盖属正常）</t>
      </text>
    </comment>
  </commentList>
</comments>
</file>

<file path=xl/comments/comment13.xml><?xml version="1.0" encoding="utf-8"?>
<comments xmlns="http://schemas.openxmlformats.org/spreadsheetml/2006/main">
  <authors>
    <author>1104计算器</author>
  </authors>
  <commentList>
    <comment ref="A1" authorId="0" shapeId="0">
      <text>
        <t>【G33_I银行账簿利率风险计量报表 粘贴指引】
1. 单击选中本表 A1 单元格；
2. 从监管系统导出整张报表，Ctrl+V 原样粘贴；
3. 不要在前方/上方留空行，表头行须落在第 5 行；
4. B列=行标签、数值从C列起，保持原样；
5. 粘完切到『指标结果』看计算。
（粘后本提示文字被报表覆盖属正常）</t>
      </text>
    </comment>
  </commentList>
</comments>
</file>

<file path=xl/comments/comment14.xml><?xml version="1.0" encoding="utf-8"?>
<comments xmlns="http://schemas.openxmlformats.org/spreadsheetml/2006/main">
  <authors>
    <author>1104计算器</author>
  </authors>
  <commentList>
    <comment ref="A1" authorId="0" shapeId="0">
      <text>
        <t>【G40资本充足率汇总表 粘贴指引】
1. 单击选中本表 A1 单元格；
2. 从监管系统导出整张报表，Ctrl+V 原样粘贴；
3. 不要在前方/上方留空行，表头行须落在第 3 行；
4. B列=行标签、数值从C列起，保持原样；
5. 粘完切到『指标结果』看计算。
（粘后本提示文字被报表覆盖属正常）</t>
      </text>
    </comment>
  </commentList>
</comments>
</file>

<file path=xl/comments/comment15.xml><?xml version="1.0" encoding="utf-8"?>
<comments xmlns="http://schemas.openxmlformats.org/spreadsheetml/2006/main">
  <authors>
    <author>1104计算器</author>
  </authors>
  <commentList>
    <comment ref="A1" authorId="0" shapeId="0">
      <text>
        <t>【G44杠杆率情况表 粘贴指引】
1. 单击选中本表 A1 单元格；
2. 从监管系统导出整张报表，Ctrl+V 原样粘贴；
3. 不要在前方/上方留空行，表头行须落在第 4 行；
4. B列=行标签、数值从C列起，保持原样；
5. 粘完切到『指标结果』看计算。
（粘后本提示文字被报表覆盖属正常）</t>
      </text>
    </comment>
  </commentList>
</comments>
</file>

<file path=xl/comments/comment16.xml><?xml version="1.0" encoding="utf-8"?>
<comments xmlns="http://schemas.openxmlformats.org/spreadsheetml/2006/main">
  <authors>
    <author>1104计算器</author>
  </authors>
  <commentList>
    <comment ref="A1" authorId="0" shapeId="0">
      <text>
        <t>【S4b农村中小银行金融服务能力情况表 粘贴指引】
1. 单击选中本表 A1 单元格；
2. 从监管系统导出整张报表，Ctrl+V 原样粘贴；
3. 不要在前方/上方留空行，表头行须落在第 5 行；
4. B列=行标签、数值从C列起，保持原样；
5. 粘完切到『指标结果』看计算。
（粘后本提示文字被报表覆盖属正常）</t>
      </text>
    </comment>
  </commentList>
</comments>
</file>

<file path=xl/ctrlProps/ctrlProp1.xml><?xml version="1.0" encoding="utf-8"?>
<ctrlProp xmlns="http://schemas.openxmlformats.org/spreadsheetml/2006/ctrlProps" xmlns:r="http://schemas.openxmlformats.org/officeDocument/2006/relationships">
  <ctrlPr defaultSize="0" autoFill="0" autoLine="0" autoPict="0" macro="一键计算" ctrlTy="button">
    <anchor moveWithCells="1" sizeWithCells="0"/>
  </ctrlPr>
</ctrlProp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ctrlProp" Target="../ctrlProps/ctrlProp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Vml" Type="http://schemas.openxmlformats.org/officeDocument/2006/relationships/vmlDrawing" Target="../drawings/vmlDrawing1.vml"/><Relationship Id="rIdCtrl1" Type="http://schemas.openxmlformats.org/officeDocument/2006/relationships/ctrlProp" Target="../ctrlProps/ctrlProp1.xml"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_rels/sheet7.xml.rels><Relationships xmlns="http://schemas.openxmlformats.org/package/2006/relationships"><Relationship Type="http://schemas.openxmlformats.org/officeDocument/2006/relationships/comments" Target="/xl/comments/comment3.xml" Id="comments"/><Relationship Type="http://schemas.openxmlformats.org/officeDocument/2006/relationships/vmlDrawing" Target="/xl/drawings/commentsDrawing3.vml" Id="anysvml"/></Relationships>
</file>

<file path=xl/worksheets/_rels/sheet8.xml.rels><Relationships xmlns="http://schemas.openxmlformats.org/package/2006/relationships"><Relationship Type="http://schemas.openxmlformats.org/officeDocument/2006/relationships/comments" Target="/xl/comments/comment4.xml" Id="comments"/><Relationship Type="http://schemas.openxmlformats.org/officeDocument/2006/relationships/vmlDrawing" Target="/xl/drawings/commentsDrawing4.vml" Id="anysvml"/></Relationships>
</file>

<file path=xl/worksheets/_rels/sheet9.xml.rels><Relationships xmlns="http://schemas.openxmlformats.org/package/2006/relationships"><Relationship Type="http://schemas.openxmlformats.org/officeDocument/2006/relationships/comments" Target="/xl/comments/comment5.xml" Id="comments"/><Relationship Type="http://schemas.openxmlformats.org/officeDocument/2006/relationships/vmlDrawing" Target="/xl/drawings/commentsDrawing5.vml" Id="anysvml"/></Relationships>
</file>

<file path=xl/worksheets/_rels/sheet10.xml.rels><Relationships xmlns="http://schemas.openxmlformats.org/package/2006/relationships"><Relationship Type="http://schemas.openxmlformats.org/officeDocument/2006/relationships/comments" Target="/xl/comments/comment6.xml" Id="comments"/><Relationship Type="http://schemas.openxmlformats.org/officeDocument/2006/relationships/vmlDrawing" Target="/xl/drawings/commentsDrawing6.vml" Id="anysvml"/></Relationships>
</file>

<file path=xl/worksheets/_rels/sheet11.xml.rels><Relationships xmlns="http://schemas.openxmlformats.org/package/2006/relationships"><Relationship Type="http://schemas.openxmlformats.org/officeDocument/2006/relationships/comments" Target="/xl/comments/comment7.xml" Id="comments"/><Relationship Type="http://schemas.openxmlformats.org/officeDocument/2006/relationships/vmlDrawing" Target="/xl/drawings/commentsDrawing7.vml" Id="anysvml"/></Relationships>
</file>

<file path=xl/worksheets/_rels/sheet12.xml.rels><Relationships xmlns="http://schemas.openxmlformats.org/package/2006/relationships"><Relationship Type="http://schemas.openxmlformats.org/officeDocument/2006/relationships/comments" Target="/xl/comments/comment8.xml" Id="comments"/><Relationship Type="http://schemas.openxmlformats.org/officeDocument/2006/relationships/vmlDrawing" Target="/xl/drawings/commentsDrawing8.vml" Id="anysvml"/></Relationships>
</file>

<file path=xl/worksheets/_rels/sheet13.xml.rels><Relationships xmlns="http://schemas.openxmlformats.org/package/2006/relationships"><Relationship Type="http://schemas.openxmlformats.org/officeDocument/2006/relationships/comments" Target="/xl/comments/comment9.xml" Id="comments"/><Relationship Type="http://schemas.openxmlformats.org/officeDocument/2006/relationships/vmlDrawing" Target="/xl/drawings/commentsDrawing9.vml" Id="anysvml"/></Relationships>
</file>

<file path=xl/worksheets/_rels/sheet14.xml.rels><Relationships xmlns="http://schemas.openxmlformats.org/package/2006/relationships"><Relationship Type="http://schemas.openxmlformats.org/officeDocument/2006/relationships/comments" Target="/xl/comments/comment10.xml" Id="comments"/><Relationship Type="http://schemas.openxmlformats.org/officeDocument/2006/relationships/vmlDrawing" Target="/xl/drawings/commentsDrawing10.vml" Id="anysvml"/></Relationships>
</file>

<file path=xl/worksheets/_rels/sheet15.xml.rels><Relationships xmlns="http://schemas.openxmlformats.org/package/2006/relationships"><Relationship Type="http://schemas.openxmlformats.org/officeDocument/2006/relationships/comments" Target="/xl/comments/comment11.xml" Id="comments"/><Relationship Type="http://schemas.openxmlformats.org/officeDocument/2006/relationships/vmlDrawing" Target="/xl/drawings/commentsDrawing11.vml" Id="anysvml"/></Relationships>
</file>

<file path=xl/worksheets/_rels/sheet16.xml.rels><Relationships xmlns="http://schemas.openxmlformats.org/package/2006/relationships"><Relationship Type="http://schemas.openxmlformats.org/officeDocument/2006/relationships/comments" Target="/xl/comments/comment12.xml" Id="comments"/><Relationship Type="http://schemas.openxmlformats.org/officeDocument/2006/relationships/vmlDrawing" Target="/xl/drawings/commentsDrawing12.vml" Id="anysvml"/></Relationships>
</file>

<file path=xl/worksheets/_rels/sheet17.xml.rels><Relationships xmlns="http://schemas.openxmlformats.org/package/2006/relationships"><Relationship Type="http://schemas.openxmlformats.org/officeDocument/2006/relationships/comments" Target="/xl/comments/comment13.xml" Id="comments"/><Relationship Type="http://schemas.openxmlformats.org/officeDocument/2006/relationships/vmlDrawing" Target="/xl/drawings/commentsDrawing13.vml" Id="anysvml"/></Relationships>
</file>

<file path=xl/worksheets/_rels/sheet18.xml.rels><Relationships xmlns="http://schemas.openxmlformats.org/package/2006/relationships"><Relationship Type="http://schemas.openxmlformats.org/officeDocument/2006/relationships/comments" Target="/xl/comments/comment14.xml" Id="comments"/><Relationship Type="http://schemas.openxmlformats.org/officeDocument/2006/relationships/vmlDrawing" Target="/xl/drawings/commentsDrawing14.vml" Id="anysvml"/></Relationships>
</file>

<file path=xl/worksheets/_rels/sheet19.xml.rels><Relationships xmlns="http://schemas.openxmlformats.org/package/2006/relationships"><Relationship Type="http://schemas.openxmlformats.org/officeDocument/2006/relationships/comments" Target="/xl/comments/comment15.xml" Id="comments"/><Relationship Type="http://schemas.openxmlformats.org/officeDocument/2006/relationships/vmlDrawing" Target="/xl/drawings/commentsDrawing15.vml" Id="anysvml"/></Relationships>
</file>

<file path=xl/worksheets/_rels/sheet20.xml.rels><Relationships xmlns="http://schemas.openxmlformats.org/package/2006/relationships"><Relationship Type="http://schemas.openxmlformats.org/officeDocument/2006/relationships/comments" Target="/xl/comments/comment16.xml" Id="comments"/><Relationship Type="http://schemas.openxmlformats.org/officeDocument/2006/relationships/vmlDrawing" Target="/xl/drawings/commentsDrawing16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4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1104监管指标计算器（字段取数版 v4）</t>
        </is>
      </c>
    </row>
    <row r="2">
      <c r="A2" s="2" t="inlineStr">
        <is>
          <t>⚠ 粘贴关键：每张报表都从对应sheet的【A1单元格】开始原样粘贴，不要在前方/上方留空行，否则表头行错位、指标取数为0！</t>
        </is>
      </c>
    </row>
    <row r="3">
      <c r="A3" t="inlineStr">
        <is>
          <t>用法：</t>
        </is>
      </c>
    </row>
    <row r="4">
      <c r="A4" t="inlineStr">
        <is>
          <t>1. 每张报表一个sheet（G01/G03/.../S4b），把你从监管系统导出的整张1104表【原样粘贴】到该sheet的A1区域。</t>
        </is>
      </c>
    </row>
    <row r="5">
      <c r="A5" t="inlineStr">
        <is>
          <t>2. 行标签留B列、数值从C列起；表头行（含'本外币合计''期末余额'等）会被自动识别。</t>
        </is>
      </c>
    </row>
    <row r="6">
      <c r="A6" t="inlineStr">
        <is>
          <t>3. 切到『指标结果』sheet，约46项指标自动算出。绿=达标 红=预警 黄=监测。</t>
        </is>
      </c>
    </row>
    <row r="7">
      <c r="A7" t="inlineStr">
        <is>
          <t>4. 顶部选报告期（月报×12/季报×4/半年报×2/年报×1），仅迁徙率/ROA/ROE/净息差/增速类指标自动年化。</t>
        </is>
      </c>
    </row>
    <row r="8">
      <c r="A8" t="inlineStr">
        <is>
          <t>5. 所有需手动录入的字段，统一在『手动参数』sheet 的 C 列填写（已按来源分组列出）。</t>
        </is>
      </c>
    </row>
    <row r="9">
      <c r="A9" t="inlineStr"/>
    </row>
    <row r="10">
      <c r="A10" t="inlineStr">
        <is>
          <t>适配说明：按【行标签+列标题】双定位取数，不绑死单元格坐标，适配各省不同表样。</t>
        </is>
      </c>
    </row>
    <row r="11">
      <c r="A11" t="inlineStr">
        <is>
          <t>G14_I 粘贴『G14大额风险暴露统计表·第Ⅰ部分总体情况表(G1401)』；单一/集团客户明细表(G1403/G1404)不用粘。</t>
        </is>
      </c>
    </row>
    <row r="12">
      <c r="A12" t="inlineStr">
        <is>
          <t>若某指标取数为0或异常，到『取数』sheet找到该行，调整关键词/列标题即可。</t>
        </is>
      </c>
    </row>
    <row r="13">
      <c r="A13" t="inlineStr">
        <is>
          <t>黄色监测项需结合机构实际口径判断（部分指标有多种口径）。</t>
        </is>
      </c>
    </row>
    <row r="14">
      <c r="A14" t="inlineStr">
        <is>
          <t>G15 关联度：单一/集团客户关联度取『占资本净额比例』列最大值(已是%)；全部关联度=全部关联方表内外授信净额/资本净额。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46" customWidth="1" min="2" max="2"/>
    <col width="14" customWidth="1" min="3" max="3"/>
    <col width="16" customWidth="1" min="4" max="4"/>
  </cols>
  <sheetData>
    <row r="1">
      <c r="A1" s="3" t="inlineStr">
        <is>
          <t>手动录入参数（所有需人工填写的字段集中在此）</t>
        </is>
      </c>
    </row>
    <row r="2">
      <c r="A2" t="inlineStr">
        <is>
          <t>在 C 列填入数值；A=字段名 B=来源/说明 D=单位或备注</t>
        </is>
      </c>
    </row>
    <row r="3">
      <c r="A3" s="4" t="inlineStr">
        <is>
          <t>字段名</t>
        </is>
      </c>
      <c r="B3" s="4" t="inlineStr">
        <is>
          <t>来源/说明</t>
        </is>
      </c>
      <c r="C3" s="4" t="inlineStr">
        <is>
          <t>输入值</t>
        </is>
      </c>
      <c r="D3" s="4" t="inlineStr">
        <is>
          <t>单位/备注</t>
        </is>
      </c>
    </row>
    <row r="4">
      <c r="A4" t="inlineStr">
        <is>
          <t>asset_impair_n</t>
        </is>
      </c>
      <c r="B4" t="inlineStr">
        <is>
          <t>EXTRA·G11_II | 不良信用风险资产(手动)</t>
        </is>
      </c>
      <c r="C4" s="5" t="n">
        <v>0</v>
      </c>
    </row>
    <row r="5">
      <c r="A5" t="inlineStr">
        <is>
          <t>asset_impair_d</t>
        </is>
      </c>
      <c r="B5" t="inlineStr">
        <is>
          <t>EXTRA·G11_II | 信用风险资产(手动)</t>
        </is>
      </c>
      <c r="C5" s="5" t="n">
        <v>0</v>
      </c>
    </row>
    <row r="6">
      <c r="A6" t="inlineStr">
        <is>
          <t>over90</t>
        </is>
      </c>
      <c r="B6" t="inlineStr">
        <is>
          <t>EXTRA·G11_I | 逾期90天以上贷款(手动)</t>
        </is>
      </c>
      <c r="C6" s="5" t="n">
        <v>0</v>
      </c>
    </row>
    <row r="7">
      <c r="A7" t="inlineStr">
        <is>
          <t>over90_in</t>
        </is>
      </c>
      <c r="B7" t="inlineStr">
        <is>
          <t>EXTRA·G11_I | 纳入不良的逾期90+(手动)</t>
        </is>
      </c>
      <c r="C7" s="5" t="n">
        <v>0</v>
      </c>
    </row>
    <row r="8">
      <c r="A8" t="inlineStr">
        <is>
          <t>g12_b_e</t>
        </is>
      </c>
      <c r="B8" t="inlineStr">
        <is>
          <t>EXTRA·G12 | 年初关注类转次级(手动)</t>
        </is>
      </c>
      <c r="C8" s="5" t="n">
        <v>0</v>
      </c>
    </row>
    <row r="9">
      <c r="A9" t="inlineStr">
        <is>
          <t>g12_b_f</t>
        </is>
      </c>
      <c r="B9" t="inlineStr">
        <is>
          <t>EXTRA·G12 | 年初关注类转可疑(手动)</t>
        </is>
      </c>
      <c r="C9" s="5" t="n">
        <v>0</v>
      </c>
    </row>
    <row r="10">
      <c r="A10" t="inlineStr">
        <is>
          <t>g12_b_g</t>
        </is>
      </c>
      <c r="B10" t="inlineStr">
        <is>
          <t>EXTRA·G12 | 年初关注类转损失(手动)</t>
        </is>
      </c>
      <c r="C10" s="5" t="n">
        <v>0</v>
      </c>
    </row>
    <row r="11">
      <c r="A11" t="inlineStr">
        <is>
          <t>g12_n_e</t>
        </is>
      </c>
      <c r="B11" t="inlineStr">
        <is>
          <t>EXTRA·G12 | 年初正常类转次级(手动)</t>
        </is>
      </c>
      <c r="C11" s="5" t="n">
        <v>0</v>
      </c>
    </row>
    <row r="12">
      <c r="A12" t="inlineStr">
        <is>
          <t>g12_n_f</t>
        </is>
      </c>
      <c r="B12" t="inlineStr">
        <is>
          <t>EXTRA·G12 | 年初正常类转可疑(手动)</t>
        </is>
      </c>
      <c r="C12" s="5" t="n">
        <v>0</v>
      </c>
    </row>
    <row r="13">
      <c r="A13" t="inlineStr">
        <is>
          <t>g12_n_g</t>
        </is>
      </c>
      <c r="B13" t="inlineStr">
        <is>
          <t>EXTRA·G12 | 年初正常类转损失(手动)</t>
        </is>
      </c>
      <c r="C13" s="5" t="n">
        <v>0</v>
      </c>
    </row>
    <row r="14">
      <c r="A14" t="inlineStr">
        <is>
          <t>g12_a_e</t>
        </is>
      </c>
      <c r="B14" t="inlineStr">
        <is>
          <t>EXTRA·G12 | 年初关注类转次级(手动)</t>
        </is>
      </c>
      <c r="C14" s="5" t="n">
        <v>0</v>
      </c>
    </row>
    <row r="15">
      <c r="A15" t="inlineStr">
        <is>
          <t>g12_a_f</t>
        </is>
      </c>
      <c r="B15" t="inlineStr">
        <is>
          <t>EXTRA·G12 | 年初关注类转可疑(手动)</t>
        </is>
      </c>
      <c r="C15" s="5" t="n">
        <v>0</v>
      </c>
    </row>
    <row r="16">
      <c r="A16" t="inlineStr">
        <is>
          <t>g12_a_g</t>
        </is>
      </c>
      <c r="B16" t="inlineStr">
        <is>
          <t>EXTRA·G12 | 年初关注类转损失(手动)</t>
        </is>
      </c>
      <c r="C16" s="5" t="n">
        <v>0</v>
      </c>
    </row>
    <row r="17">
      <c r="A17" t="inlineStr">
        <is>
          <t>g12_n_l</t>
        </is>
      </c>
      <c r="B17" t="inlineStr">
        <is>
          <t>EXTRA·G12 | 年初正常类转不良已处置(手动)</t>
        </is>
      </c>
      <c r="C17" s="5" t="n">
        <v>0</v>
      </c>
    </row>
    <row r="18">
      <c r="A18" t="inlineStr">
        <is>
          <t>g12_n_m</t>
        </is>
      </c>
      <c r="B18" t="inlineStr">
        <is>
          <t>EXTRA·G12 | 年初正常类转不良已处置(手动)</t>
        </is>
      </c>
      <c r="C18" s="5" t="n">
        <v>0</v>
      </c>
    </row>
    <row r="19">
      <c r="A19" t="inlineStr">
        <is>
          <t>g12_n_n</t>
        </is>
      </c>
      <c r="B19" t="inlineStr">
        <is>
          <t>EXTRA·G12 | 年初正常类转不良已处置(手动)</t>
        </is>
      </c>
      <c r="C19" s="5" t="n">
        <v>0</v>
      </c>
    </row>
    <row r="20">
      <c r="A20" t="inlineStr">
        <is>
          <t>g12_a_l</t>
        </is>
      </c>
      <c r="B20" t="inlineStr">
        <is>
          <t>EXTRA·G12 | 年初关注类转不良已处置(手动)</t>
        </is>
      </c>
      <c r="C20" s="5" t="n">
        <v>0</v>
      </c>
    </row>
    <row r="21">
      <c r="A21" t="inlineStr">
        <is>
          <t>g12_a_m</t>
        </is>
      </c>
      <c r="B21" t="inlineStr">
        <is>
          <t>EXTRA·G12 | 年初关注类转不良已处置(手动)</t>
        </is>
      </c>
      <c r="C21" s="5" t="n">
        <v>0</v>
      </c>
    </row>
    <row r="22">
      <c r="A22" t="inlineStr">
        <is>
          <t>g12_a_n</t>
        </is>
      </c>
      <c r="B22" t="inlineStr">
        <is>
          <t>EXTRA·G12 | 年初关注类转不良已处置(手动)</t>
        </is>
      </c>
      <c r="C22" s="5" t="n">
        <v>0</v>
      </c>
    </row>
    <row r="23">
      <c r="A23" t="inlineStr">
        <is>
          <t>g12_b_l</t>
        </is>
      </c>
      <c r="B23" t="inlineStr">
        <is>
          <t>EXTRA·G12 | 年初不良贷款类转不良已处置(手动)</t>
        </is>
      </c>
      <c r="C23" s="5" t="n">
        <v>0</v>
      </c>
    </row>
    <row r="24">
      <c r="A24" t="inlineStr">
        <is>
          <t>g12_b_m</t>
        </is>
      </c>
      <c r="B24" t="inlineStr">
        <is>
          <t>EXTRA·G12 | 年初不良贷款类转不良已处置(手动)</t>
        </is>
      </c>
      <c r="C24" s="5" t="n">
        <v>0</v>
      </c>
    </row>
    <row r="25">
      <c r="A25" t="inlineStr">
        <is>
          <t>g12_b_n</t>
        </is>
      </c>
      <c r="B25" t="inlineStr">
        <is>
          <t>EXTRA·G12 | 年初不良贷款类转不良已处置(手动)</t>
        </is>
      </c>
      <c r="C25" s="5" t="n">
        <v>0</v>
      </c>
    </row>
    <row r="26">
      <c r="A26" t="inlineStr">
        <is>
          <t>g12_h_a</t>
        </is>
      </c>
      <c r="B26" t="inlineStr">
        <is>
          <t>EXTRA·G12 | 年度贷款平均余额(手动)</t>
        </is>
      </c>
      <c r="C26" s="5" t="n">
        <v>0</v>
      </c>
    </row>
    <row r="27">
      <c r="A27" t="inlineStr">
        <is>
          <t>g12_j_h</t>
        </is>
      </c>
      <c r="B27" t="inlineStr">
        <is>
          <t>EXTRA·G12 | 年初各项贷款(手动)</t>
        </is>
      </c>
      <c r="C27" s="5" t="n">
        <v>0</v>
      </c>
    </row>
    <row r="28">
      <c r="A28" t="inlineStr">
        <is>
          <t>g12_b_reduce</t>
        </is>
      </c>
      <c r="B28" t="inlineStr">
        <is>
          <t>EXTRA·G12 | 本年累计新增贷款(手动)</t>
        </is>
      </c>
      <c r="C28" s="5" t="n">
        <v>0</v>
      </c>
    </row>
    <row r="29">
      <c r="A29" t="inlineStr">
        <is>
          <t>g12_b_h</t>
        </is>
      </c>
      <c r="B29" t="inlineStr">
        <is>
          <t>EXTRA·G12 | 本年累计新增贷款(手动)</t>
        </is>
      </c>
      <c r="C29" s="5" t="n">
        <v>0</v>
      </c>
    </row>
    <row r="30">
      <c r="A30" t="inlineStr">
        <is>
          <t>g12_back</t>
        </is>
      </c>
      <c r="B30" t="inlineStr">
        <is>
          <t>EXTRA·G12 | 转为正常后归还(手动)</t>
        </is>
      </c>
      <c r="C30" s="5" t="n">
        <v>0</v>
      </c>
    </row>
    <row r="31">
      <c r="A31" t="inlineStr">
        <is>
          <t>g12_offset</t>
        </is>
      </c>
      <c r="B31" t="inlineStr">
        <is>
          <t>EXTRA·G12 | 以物抵债(手动)</t>
        </is>
      </c>
      <c r="C31" s="5" t="n">
        <v>0</v>
      </c>
    </row>
    <row r="32">
      <c r="A32" t="inlineStr">
        <is>
          <t>g12_other</t>
        </is>
      </c>
      <c r="B32" t="inlineStr">
        <is>
          <t>EXTRA·G12 | 其他处置(手动)</t>
        </is>
      </c>
      <c r="C32" s="5" t="n">
        <v>0</v>
      </c>
    </row>
    <row r="33">
      <c r="A33" t="inlineStr">
        <is>
          <t>g12_dispose</t>
        </is>
      </c>
      <c r="B33" t="inlineStr">
        <is>
          <t>EXTRA·G12 | 本年不良贷款处置总额(手动)</t>
        </is>
      </c>
      <c r="C33" s="5" t="n">
        <v>0</v>
      </c>
    </row>
    <row r="34">
      <c r="A34" t="inlineStr">
        <is>
          <t>liq_out</t>
        </is>
      </c>
      <c r="B34" t="inlineStr">
        <is>
          <t>EXTRA·G25_I | 资金流出(手动)</t>
        </is>
      </c>
      <c r="C34" s="5" t="n">
        <v>0</v>
      </c>
    </row>
    <row r="35">
      <c r="A35" t="inlineStr">
        <is>
          <t>liq_in</t>
        </is>
      </c>
      <c r="B35" t="inlineStr">
        <is>
          <t>EXTRA·G25_I | 限额内资金流入(手动)</t>
        </is>
      </c>
      <c r="C35" s="5" t="n">
        <v>0</v>
      </c>
    </row>
    <row r="36">
      <c r="A36" t="inlineStr">
        <is>
          <t>avail_stable</t>
        </is>
      </c>
      <c r="B36" t="inlineStr">
        <is>
          <t>EXTRA·G25_II | 可用稳定资金(手动)</t>
        </is>
      </c>
      <c r="C36" s="5" t="n">
        <v>0</v>
      </c>
    </row>
    <row r="37">
      <c r="A37" t="inlineStr">
        <is>
          <t>req_stable</t>
        </is>
      </c>
      <c r="B37" t="inlineStr">
        <is>
          <t>EXTRA·G25_II | 所需稳定资金(手动)</t>
        </is>
      </c>
      <c r="C37" s="5" t="n">
        <v>0</v>
      </c>
    </row>
    <row r="38">
      <c r="A38" t="inlineStr">
        <is>
          <t>interbank_in_settle</t>
        </is>
      </c>
      <c r="B38" t="inlineStr">
        <is>
          <t>EXTRA·G24 | 结算性同业存款(手动)</t>
        </is>
      </c>
      <c r="C38" s="5" t="n">
        <v>0</v>
      </c>
    </row>
    <row r="39">
      <c r="A39" t="inlineStr">
        <is>
          <t>avg_total_assets</t>
        </is>
      </c>
      <c r="B39" t="inlineStr">
        <is>
          <t>EXTRA·G01 | 总资产平均余额(手动)</t>
        </is>
      </c>
      <c r="C39" s="5" t="n">
        <v>0</v>
      </c>
    </row>
    <row r="40">
      <c r="A40" t="inlineStr">
        <is>
          <t>avg_equity</t>
        </is>
      </c>
      <c r="B40" t="inlineStr">
        <is>
          <t>EXTRA·G04 | 平均权益(手动)</t>
        </is>
      </c>
      <c r="C40" s="5" t="n">
        <v>0</v>
      </c>
    </row>
    <row r="41">
      <c r="A41" t="inlineStr">
        <is>
          <t>earning_asset_rate</t>
        </is>
      </c>
      <c r="B41" t="inlineStr">
        <is>
          <t>EXTRA·G04 | 生息资产平均利率%(手动)</t>
        </is>
      </c>
      <c r="C41" s="5" t="n">
        <v>0</v>
      </c>
    </row>
    <row r="42">
      <c r="A42" t="inlineStr">
        <is>
          <t>paying_liab_rate</t>
        </is>
      </c>
      <c r="B42" t="inlineStr">
        <is>
          <t>EXTRA·G04 | 付息负债平均利率%(手动)</t>
        </is>
      </c>
      <c r="C42" s="5" t="n">
        <v>0</v>
      </c>
    </row>
    <row r="43">
      <c r="A43" t="inlineStr">
        <is>
          <t>puhui_begin</t>
        </is>
      </c>
      <c r="B43" t="inlineStr">
        <is>
          <t>EXTRA·S4b | 普惠型农户+小微期初(手动)</t>
        </is>
      </c>
      <c r="C43" s="5" t="n">
        <v>0</v>
      </c>
    </row>
    <row r="44">
      <c r="A44" t="inlineStr">
        <is>
          <t>puhui_end</t>
        </is>
      </c>
      <c r="B44" t="inlineStr">
        <is>
          <t>EXTRA·S4b | 普惠型农户+小微期末(手动)</t>
        </is>
      </c>
      <c r="C44" s="5" t="n">
        <v>0</v>
      </c>
    </row>
    <row r="45">
      <c r="A45" t="inlineStr">
        <is>
          <t>avg_earning_assets</t>
        </is>
      </c>
      <c r="B45" t="inlineStr">
        <is>
          <t>FIELD·G04 | 生息资产平均余额(手动填)</t>
        </is>
      </c>
      <c r="C45" s="5" t="n">
        <v>0</v>
      </c>
    </row>
    <row r="46">
      <c r="A46" t="inlineStr">
        <is>
          <t>agri_micro</t>
        </is>
      </c>
      <c r="B46" t="inlineStr">
        <is>
          <t>FIELD·S4b | 涉农及小微企业贷款(手动)</t>
        </is>
      </c>
      <c r="C46" s="5" t="n">
        <v>0</v>
      </c>
    </row>
    <row r="47">
      <c r="A47" t="inlineStr">
        <is>
          <t>agri_micro_dup</t>
        </is>
      </c>
      <c r="B47" t="inlineStr">
        <is>
          <t>FIELD·S4b | 涉农小微重复部分(手动)</t>
        </is>
      </c>
      <c r="C47" s="5" t="n">
        <v>0</v>
      </c>
    </row>
    <row r="48">
      <c r="A48" t="inlineStr">
        <is>
          <t>large_loan</t>
        </is>
      </c>
      <c r="B48" t="inlineStr">
        <is>
          <t>FIELD·S4b | 大额贷款(手动)</t>
        </is>
      </c>
      <c r="C48" s="5" t="n">
        <v>0</v>
      </c>
    </row>
    <row r="49">
      <c r="A49" t="inlineStr">
        <is>
          <t>new_local_loan</t>
        </is>
      </c>
      <c r="B49" t="inlineStr">
        <is>
          <t>FIELD·S4b | 年度新增当地贷款(手动)</t>
        </is>
      </c>
      <c r="C49" s="5" t="n">
        <v>0</v>
      </c>
    </row>
    <row r="50">
      <c r="A50" t="inlineStr">
        <is>
          <t>new_lendable</t>
        </is>
      </c>
      <c r="B50" t="inlineStr">
        <is>
          <t>FIELD·S4b | 年度新增可贷资金(手动)</t>
        </is>
      </c>
      <c r="C50" s="5" t="n">
        <v>0</v>
      </c>
    </row>
    <row r="51">
      <c r="A51" t="inlineStr">
        <is>
          <t>loan_begin</t>
        </is>
      </c>
      <c r="B51" t="inlineStr">
        <is>
          <t>FIELD·S4b | 各项贷款期初(手动)</t>
        </is>
      </c>
      <c r="C51" s="5" t="n">
        <v>0</v>
      </c>
    </row>
    <row r="52">
      <c r="A52" t="inlineStr">
        <is>
          <t>loan_end</t>
        </is>
      </c>
      <c r="B52" t="inlineStr">
        <is>
          <t>FIELD·S4b | 各项贷款期末(手动)</t>
        </is>
      </c>
      <c r="C52" s="5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04"/>
  <sheetViews>
    <sheetView workbookViewId="0">
      <selection activeCell="A1" sqref="A1"/>
    </sheetView>
  </sheetViews>
  <sheetFormatPr baseColWidth="8" defaultRowHeight="15"/>
  <cols>
    <col width="22" customWidth="1" min="1" max="1"/>
    <col width="12" customWidth="1" min="2" max="2"/>
    <col width="22" customWidth="1" min="3" max="3"/>
    <col width="30" customWidth="1" min="4" max="4"/>
    <col width="62" customWidth="1" min="5" max="5"/>
  </cols>
  <sheetData>
    <row r="1">
      <c r="A1" s="3" t="inlineStr">
        <is>
          <t>取数字典（字段 → 取值公式）</t>
        </is>
      </c>
    </row>
    <row r="3">
      <c r="A3" s="4" t="inlineStr">
        <is>
          <t>字段</t>
        </is>
      </c>
      <c r="B3" s="4" t="inlineStr">
        <is>
          <t>报表</t>
        </is>
      </c>
      <c r="C3" s="4" t="inlineStr">
        <is>
          <t>行标签关键词</t>
        </is>
      </c>
      <c r="D3" s="4" t="inlineStr">
        <is>
          <t>列标题关键词</t>
        </is>
      </c>
      <c r="E3" s="4" t="inlineStr">
        <is>
          <t>取值公式/说明</t>
        </is>
      </c>
    </row>
    <row r="4">
      <c r="A4" t="inlineStr">
        <is>
          <t>total_loans</t>
        </is>
      </c>
      <c r="B4" t="inlineStr">
        <is>
          <t>G01</t>
        </is>
      </c>
      <c r="C4" t="inlineStr">
        <is>
          <t>各项贷款</t>
        </is>
      </c>
      <c r="D4" t="inlineStr">
        <is>
          <t>本外币合计</t>
        </is>
      </c>
      <c r="E4" t="inlineStr">
        <is>
          <t>INDEX('G01'!$A:$Z,SUMPRODUCT(--ISNUMBER(SEARCH("各项贷款",'G01'!$B$6:$B$400)),ROW('G01'!$B$6:$B$400)),SUMPRODUCT(--ISNUMBER(SEARCH("本外币合计",'G01'!$A5:Z5)),COLUMN('G01'!$A5:Z5)))</t>
        </is>
      </c>
    </row>
    <row r="5">
      <c r="A5" t="inlineStr">
        <is>
          <t>total_deposits</t>
        </is>
      </c>
      <c r="B5" t="inlineStr">
        <is>
          <t>G01</t>
        </is>
      </c>
      <c r="C5" t="inlineStr">
        <is>
          <t>各项存款</t>
        </is>
      </c>
      <c r="D5" t="inlineStr">
        <is>
          <t>本外币合计</t>
        </is>
      </c>
      <c r="E5" t="inlineStr">
        <is>
          <t>INDEX('G01'!$A:$Z,SUMPRODUCT(--ISNUMBER(SEARCH("各项存款",'G01'!$B$6:$B$400)),ROW('G01'!$B$6:$B$400)),SUMPRODUCT(--ISNUMBER(SEARCH("本外币合计",'G01'!$A5:Z5)),COLUMN('G01'!$A5:Z5)))</t>
        </is>
      </c>
    </row>
    <row r="6">
      <c r="A6" t="inlineStr">
        <is>
          <t>total_assets</t>
        </is>
      </c>
      <c r="B6" t="inlineStr">
        <is>
          <t>G01</t>
        </is>
      </c>
      <c r="C6" t="inlineStr">
        <is>
          <t>总资产</t>
        </is>
      </c>
      <c r="D6" t="inlineStr">
        <is>
          <t>本外币合计</t>
        </is>
      </c>
      <c r="E6" t="inlineStr">
        <is>
          <t>INDEX('G01'!$A:$Z,SUMPRODUCT(--ISNUMBER(SEARCH("总资产",'G01'!$B$6:$B$400)),ROW('G01'!$B$6:$B$400)),SUMPRODUCT(--ISNUMBER(SEARCH("本外币合计",'G01'!$A5:Z5)),COLUMN('G01'!$A5:Z5)))</t>
        </is>
      </c>
    </row>
    <row r="7">
      <c r="A7" t="inlineStr">
        <is>
          <t>cash_in_vault</t>
        </is>
      </c>
      <c r="B7" t="inlineStr">
        <is>
          <t>G01</t>
        </is>
      </c>
      <c r="C7" t="inlineStr">
        <is>
          <t>库存现金</t>
        </is>
      </c>
      <c r="D7" t="inlineStr">
        <is>
          <t>本外币合计</t>
        </is>
      </c>
      <c r="E7" t="inlineStr">
        <is>
          <t>INDEX('G01'!$A:$Z,SUMPRODUCT(--ISNUMBER(SEARCH("库存现金",'G01'!$B$6:$B$400)),ROW('G01'!$B$6:$B$400)),SUMPRODUCT(--ISNUMBER(SEARCH("本外币合计",'G01'!$A5:Z5)),COLUMN('G01'!$A5:Z5)))</t>
        </is>
      </c>
    </row>
    <row r="8">
      <c r="A8" t="inlineStr">
        <is>
          <t>crc_balance</t>
        </is>
      </c>
      <c r="B8" t="inlineStr">
        <is>
          <t>G01</t>
        </is>
      </c>
      <c r="C8" t="inlineStr">
        <is>
          <t>存放中央银行款项</t>
        </is>
      </c>
      <c r="D8" t="inlineStr">
        <is>
          <t>本外币合计</t>
        </is>
      </c>
      <c r="E8" t="inlineStr">
        <is>
          <t>INDEX('G01'!$A:$Z,SUMPRODUCT(--ISNUMBER(SEARCH("存放中央银行款项",'G01'!$B$6:$B$400)),ROW('G01'!$B$6:$B$400)),SUMPRODUCT(--ISNUMBER(SEARCH("本外币合计",'G01'!$A5:Z5)),COLUMN('G01'!$A5:Z5)))</t>
        </is>
      </c>
    </row>
    <row r="9">
      <c r="A9" t="inlineStr">
        <is>
          <t>total_liab</t>
        </is>
      </c>
      <c r="B9" t="inlineStr">
        <is>
          <t>G01</t>
        </is>
      </c>
      <c r="C9" t="inlineStr">
        <is>
          <t>总负债</t>
        </is>
      </c>
      <c r="D9" t="inlineStr">
        <is>
          <t>本外币合计</t>
        </is>
      </c>
      <c r="E9" t="inlineStr">
        <is>
          <t>INDEX('G01'!$A:$Z,SUMPRODUCT(--ISNUMBER(SEARCH("总负债",'G01'!$B$6:$B$400)),ROW('G01'!$B$6:$B$400)),SUMPRODUCT(--ISNUMBER(SEARCH("本外币合计",'G01'!$A5:Z5)),COLUMN('G01'!$A5:Z5)))</t>
        </is>
      </c>
    </row>
    <row r="10">
      <c r="A10" t="inlineStr">
        <is>
          <t>loan_provision</t>
        </is>
      </c>
      <c r="B10" t="inlineStr">
        <is>
          <t>G03</t>
        </is>
      </c>
      <c r="C10" t="inlineStr">
        <is>
          <t>贷款损失准备</t>
        </is>
      </c>
      <c r="D10" t="inlineStr">
        <is>
          <t>期末余额</t>
        </is>
      </c>
      <c r="E10" t="inlineStr">
        <is>
          <t>INDEX('G03'!$A:$Z,SUMPRODUCT(--ISNUMBER(SEARCH("贷款损失准备",'G03'!$B$6:$B$400)),ROW('G03'!$B$6:$B$400)),SUMPRODUCT(--ISNUMBER(SEARCH("期末余额",'G03'!$A5:Z5)),COLUMN('G03'!$A5:Z5)))</t>
        </is>
      </c>
    </row>
    <row r="11">
      <c r="A11" t="inlineStr">
        <is>
          <t>asset_impair_sum</t>
        </is>
      </c>
      <c r="B11" t="inlineStr">
        <is>
          <t>G03</t>
        </is>
      </c>
      <c r="C11" t="inlineStr">
        <is>
          <t>各项资产减值损失准备合计</t>
        </is>
      </c>
      <c r="D11" t="inlineStr">
        <is>
          <t>期末余额</t>
        </is>
      </c>
      <c r="E11" t="inlineStr">
        <is>
          <t>INDEX('G03'!$A:$Z,SUMPRODUCT(--ISNUMBER(SEARCH("各项资产减值损失准备合计",'G03'!$B$6:$B$400)),ROW('G03'!$B$6:$B$400)),SUMPRODUCT(--ISNUMBER(SEARCH("期末余额",'G03'!$A5:Z5)),COLUMN('G03'!$A5:Z5)))</t>
        </is>
      </c>
    </row>
    <row r="12">
      <c r="A12" t="inlineStr">
        <is>
          <t>net_interest</t>
        </is>
      </c>
      <c r="B12" t="inlineStr">
        <is>
          <t>G04</t>
        </is>
      </c>
      <c r="C12" t="inlineStr">
        <is>
          <t>利息净收入</t>
        </is>
      </c>
      <c r="D12" t="inlineStr">
        <is>
          <t>报告期末数</t>
        </is>
      </c>
      <c r="E12" t="inlineStr">
        <is>
          <t>INDEX('G04'!$A:$Z,SUMPRODUCT(--ISNUMBER(SEARCH("利息净收入",'G04'!$B$6:$B$400)),ROW('G04'!$B$6:$B$400)),SUMPRODUCT(--ISNUMBER(SEARCH("报告期末数",'G04'!$A4:Z4)),COLUMN('G04'!$A4:Z4)))</t>
        </is>
      </c>
    </row>
    <row r="13">
      <c r="A13" t="inlineStr">
        <is>
          <t>net_profit</t>
        </is>
      </c>
      <c r="B13" t="inlineStr">
        <is>
          <t>G04</t>
        </is>
      </c>
      <c r="C13" t="inlineStr">
        <is>
          <t>税后利润</t>
        </is>
      </c>
      <c r="D13" t="inlineStr">
        <is>
          <t>报告期末数</t>
        </is>
      </c>
      <c r="E13" t="inlineStr">
        <is>
          <t>INDEX('G04'!$A:$Z,SUMPRODUCT(--ISNUMBER(SEARCH("税后利润",'G04'!$B$6:$B$400)),ROW('G04'!$B$6:$B$400)),SUMPRODUCT(--ISNUMBER(SEARCH("报告期末数",'G04'!$A4:Z4)),COLUMN('G04'!$A4:Z4)))</t>
        </is>
      </c>
    </row>
    <row r="14">
      <c r="A14" t="inlineStr">
        <is>
          <t>biz_cost</t>
        </is>
      </c>
      <c r="B14" t="inlineStr">
        <is>
          <t>G04</t>
        </is>
      </c>
      <c r="C14" t="inlineStr">
        <is>
          <t>营业成本</t>
        </is>
      </c>
      <c r="D14" t="inlineStr">
        <is>
          <t>报告期末数</t>
        </is>
      </c>
      <c r="E14" t="inlineStr">
        <is>
          <t>INDEX('G04'!$A:$Z,SUMPRODUCT(--ISNUMBER(SEARCH("营业成本",'G04'!$B$6:$B$400)),ROW('G04'!$B$6:$B$400)),SUMPRODUCT(--ISNUMBER(SEARCH("报告期末数",'G04'!$A4:Z4)),COLUMN('G04'!$A4:Z4)))</t>
        </is>
      </c>
    </row>
    <row r="15">
      <c r="A15" t="inlineStr">
        <is>
          <t>biz_net_income</t>
        </is>
      </c>
      <c r="B15" t="inlineStr">
        <is>
          <t>G04</t>
        </is>
      </c>
      <c r="C15" t="inlineStr">
        <is>
          <t>营业净收入</t>
        </is>
      </c>
      <c r="D15" t="inlineStr">
        <is>
          <t>报告期末数</t>
        </is>
      </c>
      <c r="E15" t="inlineStr">
        <is>
          <t>INDEX('G04'!$A:$Z,SUMPRODUCT(--ISNUMBER(SEARCH("营业净收入",'G04'!$B$6:$B$400)),ROW('G04'!$B$6:$B$400)),SUMPRODUCT(--ISNUMBER(SEARCH("报告期末数",'G04'!$A4:Z4)),COLUMN('G04'!$A4:Z4)))</t>
        </is>
      </c>
    </row>
    <row r="16">
      <c r="A16" t="inlineStr">
        <is>
          <t>avg_earning_assets</t>
        </is>
      </c>
      <c r="B16" t="inlineStr">
        <is>
          <t>手动参数</t>
        </is>
      </c>
      <c r="C16" t="inlineStr">
        <is>
          <t>(固定单元格)</t>
        </is>
      </c>
      <c r="D16" t="inlineStr">
        <is>
          <t>C44</t>
        </is>
      </c>
      <c r="E16">
        <f>'手动参数'!C44</f>
        <v/>
      </c>
    </row>
    <row r="17">
      <c r="A17" t="inlineStr">
        <is>
          <t>g11ii_loans</t>
        </is>
      </c>
      <c r="B17" t="inlineStr">
        <is>
          <t>G11_II</t>
        </is>
      </c>
      <c r="C17" t="inlineStr">
        <is>
          <t>(聚合)</t>
        </is>
      </c>
      <c r="D17" t="inlineStr">
        <is>
          <t>各项贷款=正常+关注+次级+可疑+损失(跳过H不良资产列)</t>
        </is>
      </c>
      <c r="E17" t="inlineStr">
        <is>
          <t>SUM('G11_II'!F8:G8)+SUM('G11_II'!I8:K8)</t>
        </is>
      </c>
    </row>
    <row r="18">
      <c r="A18" t="inlineStr">
        <is>
          <t>npl_g11ii</t>
        </is>
      </c>
      <c r="B18" t="inlineStr">
        <is>
          <t>G11_II</t>
        </is>
      </c>
      <c r="C18" t="inlineStr">
        <is>
          <t>(聚合)</t>
        </is>
      </c>
      <c r="D18" t="inlineStr">
        <is>
          <t>不良贷款=次级+可疑+损失</t>
        </is>
      </c>
      <c r="E18" t="inlineStr">
        <is>
          <t>SUM('G11_II'!I8:K8)</t>
        </is>
      </c>
    </row>
    <row r="19">
      <c r="A19" t="inlineStr">
        <is>
          <t>subprime_g11ii</t>
        </is>
      </c>
      <c r="B19" t="inlineStr">
        <is>
          <t>G11_II</t>
        </is>
      </c>
      <c r="C19" t="inlineStr">
        <is>
          <t>银行账簿信用风险资产</t>
        </is>
      </c>
      <c r="D19" t="inlineStr">
        <is>
          <t>次级类</t>
        </is>
      </c>
      <c r="E19" t="inlineStr">
        <is>
          <t>INDEX('G11_II'!$A:$Z,SUMPRODUCT(--ISNUMBER(SEARCH("银行账簿信用风险资产",'G11_II'!$B$6:$B$400)),ROW('G11_II'!$B$6:$B$400)),SUMPRODUCT(--ISNUMBER(SEARCH("次级类",'G11_II'!$A7:Z7)),COLUMN('G11_II'!$A7:Z7)))</t>
        </is>
      </c>
    </row>
    <row r="20">
      <c r="A20" t="inlineStr">
        <is>
          <t>suspect_g11ii</t>
        </is>
      </c>
      <c r="B20" t="inlineStr">
        <is>
          <t>G11_II</t>
        </is>
      </c>
      <c r="C20" t="inlineStr">
        <is>
          <t>银行账簿信用风险资产</t>
        </is>
      </c>
      <c r="D20" t="inlineStr">
        <is>
          <t>可疑类</t>
        </is>
      </c>
      <c r="E20" t="inlineStr">
        <is>
          <t>INDEX('G11_II'!$A:$Z,SUMPRODUCT(--ISNUMBER(SEARCH("银行账簿信用风险资产",'G11_II'!$B$6:$B$400)),ROW('G11_II'!$B$6:$B$400)),SUMPRODUCT(--ISNUMBER(SEARCH("可疑类",'G11_II'!$A7:Z7)),COLUMN('G11_II'!$A7:Z7)))</t>
        </is>
      </c>
    </row>
    <row r="21">
      <c r="A21" t="inlineStr">
        <is>
          <t>loss_g11ii</t>
        </is>
      </c>
      <c r="B21" t="inlineStr">
        <is>
          <t>G11_II</t>
        </is>
      </c>
      <c r="C21" t="inlineStr">
        <is>
          <t>银行账簿信用风险资产</t>
        </is>
      </c>
      <c r="D21" t="inlineStr">
        <is>
          <t>损失类</t>
        </is>
      </c>
      <c r="E21" t="inlineStr">
        <is>
          <t>INDEX('G11_II'!$A:$Z,SUMPRODUCT(--ISNUMBER(SEARCH("银行账簿信用风险资产",'G11_II'!$B$6:$B$400)),ROW('G11_II'!$B$6:$B$400)),SUMPRODUCT(--ISNUMBER(SEARCH("损失类",'G11_II'!$A7:Z7)),COLUMN('G11_II'!$A7:Z7)))</t>
        </is>
      </c>
    </row>
    <row r="22">
      <c r="A22" t="inlineStr">
        <is>
          <t>g12_n_year_n</t>
        </is>
      </c>
      <c r="B22" t="inlineStr">
        <is>
          <t>G12</t>
        </is>
      </c>
      <c r="C22" t="inlineStr">
        <is>
          <t>正常类</t>
        </is>
      </c>
      <c r="D22" t="inlineStr">
        <is>
          <t>列[=年初余额]</t>
        </is>
      </c>
      <c r="E22" t="inlineStr">
        <is>
          <t>INDEX('G12'!$A:$Z,SUMPRODUCT(--ISNUMBER(SEARCH("正常类",'G12'!$B$1:$B$500)),ROW('G12'!$B$1:$B$500)),SUMPRODUCT(--ISNUMBER(SEARCH("年初余额",'G12'!$C$1:$I$20)),COLUMN('G12'!$C$1:$I$20)))</t>
        </is>
      </c>
    </row>
    <row r="23">
      <c r="A23" t="inlineStr">
        <is>
          <t>g12_n_reduce_n</t>
        </is>
      </c>
      <c r="B23" t="inlineStr">
        <is>
          <t>G12</t>
        </is>
      </c>
      <c r="C23" t="inlineStr">
        <is>
          <t>正常类</t>
        </is>
      </c>
      <c r="D23" t="inlineStr">
        <is>
          <t>列[=本期减少]</t>
        </is>
      </c>
      <c r="E23" t="inlineStr">
        <is>
          <t>INDEX('G12'!$A:$Z,SUMPRODUCT(--ISNUMBER(SEARCH("正常类",'G12'!$B$1:$B$500)),ROW('G12'!$B$1:$B$500)),SUMPRODUCT(--ISNUMBER(SEARCH("本期减少",'G12'!$C$1:$I$20)),COLUMN('G12'!$C$1:$I$20)))</t>
        </is>
      </c>
    </row>
    <row r="24">
      <c r="A24" t="inlineStr">
        <is>
          <t>g12_n_to_attn</t>
        </is>
      </c>
      <c r="B24" t="inlineStr">
        <is>
          <t>G12</t>
        </is>
      </c>
      <c r="C24" t="inlineStr">
        <is>
          <t>正常类</t>
        </is>
      </c>
      <c r="D24" t="inlineStr">
        <is>
          <t>列[=关注]</t>
        </is>
      </c>
      <c r="E24" t="inlineStr">
        <is>
          <t>INDEX('G12'!$A:$Z,SUMPRODUCT(--ISNUMBER(SEARCH("正常类",'G12'!$B$1:$B$500)),ROW('G12'!$B$1:$B$500)),SUMPRODUCT(--ISNUMBER(SEARCH("关注",'G12'!$C$1:$I$20)),COLUMN('G12'!$C$1:$I$20)))</t>
        </is>
      </c>
    </row>
    <row r="25">
      <c r="A25" t="inlineStr">
        <is>
          <t>g12_n_to_sub</t>
        </is>
      </c>
      <c r="B25" t="inlineStr">
        <is>
          <t>G12</t>
        </is>
      </c>
      <c r="C25" t="inlineStr">
        <is>
          <t>正常类</t>
        </is>
      </c>
      <c r="D25" t="inlineStr">
        <is>
          <t>列[=次级]</t>
        </is>
      </c>
      <c r="E25" t="inlineStr">
        <is>
          <t>INDEX('G12'!$A:$Z,SUMPRODUCT(--ISNUMBER(SEARCH("正常类",'G12'!$B$1:$B$500)),ROW('G12'!$B$1:$B$500)),SUMPRODUCT(--ISNUMBER(SEARCH("次级",'G12'!$C$1:$I$20)),COLUMN('G12'!$C$1:$I$20)))</t>
        </is>
      </c>
    </row>
    <row r="26">
      <c r="A26" t="inlineStr">
        <is>
          <t>g12_n_to_sus</t>
        </is>
      </c>
      <c r="B26" t="inlineStr">
        <is>
          <t>G12</t>
        </is>
      </c>
      <c r="C26" t="inlineStr">
        <is>
          <t>正常类</t>
        </is>
      </c>
      <c r="D26" t="inlineStr">
        <is>
          <t>列[=可疑]</t>
        </is>
      </c>
      <c r="E26" t="inlineStr">
        <is>
          <t>INDEX('G12'!$A:$Z,SUMPRODUCT(--ISNUMBER(SEARCH("正常类",'G12'!$B$1:$B$500)),ROW('G12'!$B$1:$B$500)),SUMPRODUCT(--ISNUMBER(SEARCH("可疑",'G12'!$C$1:$I$20)),COLUMN('G12'!$C$1:$I$20)))</t>
        </is>
      </c>
    </row>
    <row r="27">
      <c r="A27" t="inlineStr">
        <is>
          <t>g12_n_to_loss</t>
        </is>
      </c>
      <c r="B27" t="inlineStr">
        <is>
          <t>G12</t>
        </is>
      </c>
      <c r="C27" t="inlineStr">
        <is>
          <t>正常类</t>
        </is>
      </c>
      <c r="D27" t="inlineStr">
        <is>
          <t>列[=损失]</t>
        </is>
      </c>
      <c r="E27" t="inlineStr">
        <is>
          <t>INDEX('G12'!$A:$Z,SUMPRODUCT(--ISNUMBER(SEARCH("正常类",'G12'!$B$1:$B$500)),ROW('G12'!$B$1:$B$500)),SUMPRODUCT(--ISNUMBER(SEARCH("损失",'G12'!$C$1:$I$20)),COLUMN('G12'!$C$1:$I$20)))</t>
        </is>
      </c>
    </row>
    <row r="28">
      <c r="A28" t="inlineStr">
        <is>
          <t>g12_a_year_a</t>
        </is>
      </c>
      <c r="B28" t="inlineStr">
        <is>
          <t>G12</t>
        </is>
      </c>
      <c r="C28" t="inlineStr">
        <is>
          <t>关注类</t>
        </is>
      </c>
      <c r="D28" t="inlineStr">
        <is>
          <t>列[=年初余额]</t>
        </is>
      </c>
      <c r="E28" t="inlineStr">
        <is>
          <t>INDEX('G12'!$A:$Z,SUMPRODUCT(--ISNUMBER(SEARCH("关注类",'G12'!$B$1:$B$500)),ROW('G12'!$B$1:$B$500)),SUMPRODUCT(--ISNUMBER(SEARCH("年初余额",'G12'!$C$1:$I$20)),COLUMN('G12'!$C$1:$I$20)))</t>
        </is>
      </c>
    </row>
    <row r="29">
      <c r="A29" t="inlineStr">
        <is>
          <t>g12_a_reduce_a</t>
        </is>
      </c>
      <c r="B29" t="inlineStr">
        <is>
          <t>G12</t>
        </is>
      </c>
      <c r="C29" t="inlineStr">
        <is>
          <t>关注类</t>
        </is>
      </c>
      <c r="D29" t="inlineStr">
        <is>
          <t>列[=本期减少]</t>
        </is>
      </c>
      <c r="E29" t="inlineStr">
        <is>
          <t>INDEX('G12'!$A:$Z,SUMPRODUCT(--ISNUMBER(SEARCH("关注类",'G12'!$B$1:$B$500)),ROW('G12'!$B$1:$B$500)),SUMPRODUCT(--ISNUMBER(SEARCH("本期减少",'G12'!$C$1:$I$20)),COLUMN('G12'!$C$1:$I$20)))</t>
        </is>
      </c>
    </row>
    <row r="30">
      <c r="A30" t="inlineStr">
        <is>
          <t>g12_a_to_sub</t>
        </is>
      </c>
      <c r="B30" t="inlineStr">
        <is>
          <t>G12</t>
        </is>
      </c>
      <c r="C30" t="inlineStr">
        <is>
          <t>关注类</t>
        </is>
      </c>
      <c r="D30" t="inlineStr">
        <is>
          <t>列[=次级]</t>
        </is>
      </c>
      <c r="E30" t="inlineStr">
        <is>
          <t>INDEX('G12'!$A:$Z,SUMPRODUCT(--ISNUMBER(SEARCH("关注类",'G12'!$B$1:$B$500)),ROW('G12'!$B$1:$B$500)),SUMPRODUCT(--ISNUMBER(SEARCH("次级",'G12'!$C$1:$I$20)),COLUMN('G12'!$C$1:$I$20)))</t>
        </is>
      </c>
    </row>
    <row r="31">
      <c r="A31" t="inlineStr">
        <is>
          <t>g12_a_to_sus</t>
        </is>
      </c>
      <c r="B31" t="inlineStr">
        <is>
          <t>G12</t>
        </is>
      </c>
      <c r="C31" t="inlineStr">
        <is>
          <t>关注类</t>
        </is>
      </c>
      <c r="D31" t="inlineStr">
        <is>
          <t>列[=可疑]</t>
        </is>
      </c>
      <c r="E31" t="inlineStr">
        <is>
          <t>INDEX('G12'!$A:$Z,SUMPRODUCT(--ISNUMBER(SEARCH("关注类",'G12'!$B$1:$B$500)),ROW('G12'!$B$1:$B$500)),SUMPRODUCT(--ISNUMBER(SEARCH("可疑",'G12'!$C$1:$I$20)),COLUMN('G12'!$C$1:$I$20)))</t>
        </is>
      </c>
    </row>
    <row r="32">
      <c r="A32" t="inlineStr">
        <is>
          <t>g12_a_to_loss</t>
        </is>
      </c>
      <c r="B32" t="inlineStr">
        <is>
          <t>G12</t>
        </is>
      </c>
      <c r="C32" t="inlineStr">
        <is>
          <t>关注类</t>
        </is>
      </c>
      <c r="D32" t="inlineStr">
        <is>
          <t>列[=损失]</t>
        </is>
      </c>
      <c r="E32" t="inlineStr">
        <is>
          <t>INDEX('G12'!$A:$Z,SUMPRODUCT(--ISNUMBER(SEARCH("关注类",'G12'!$B$1:$B$500)),ROW('G12'!$B$1:$B$500)),SUMPRODUCT(--ISNUMBER(SEARCH("损失",'G12'!$C$1:$I$20)),COLUMN('G12'!$C$1:$I$20)))</t>
        </is>
      </c>
    </row>
    <row r="33">
      <c r="A33" t="inlineStr">
        <is>
          <t>single_loan</t>
        </is>
      </c>
      <c r="B33" t="inlineStr">
        <is>
          <t>G14_I</t>
        </is>
      </c>
      <c r="C33" t="inlineStr">
        <is>
          <t>最大单家非同业单一客户贷款</t>
        </is>
      </c>
      <c r="D33" t="inlineStr">
        <is>
          <t>风险暴露总和</t>
        </is>
      </c>
      <c r="E33" t="inlineStr">
        <is>
          <t>INDEX('G14_I'!$A:$Z,SUMPRODUCT(--ISNUMBER(SEARCH("最大单家非同业单一客户贷款",'G14_I'!$B$6:$B$400)),ROW('G14_I'!$B$6:$B$400)),SUMPRODUCT(--ISNUMBER(SEARCH("风险暴露总和",'G14_I'!$A5:Z5)),COLUMN('G14_I'!$A5:Z5)))</t>
        </is>
      </c>
    </row>
    <row r="34">
      <c r="A34" t="inlineStr">
        <is>
          <t>single_exposure</t>
        </is>
      </c>
      <c r="B34" t="inlineStr">
        <is>
          <t>G14_I</t>
        </is>
      </c>
      <c r="C34" t="inlineStr">
        <is>
          <t>最大单家非同业单一客户风险暴露</t>
        </is>
      </c>
      <c r="D34" t="inlineStr">
        <is>
          <t>风险暴露总和</t>
        </is>
      </c>
      <c r="E34" t="inlineStr">
        <is>
          <t>INDEX('G14_I'!$A:$Z,SUMPRODUCT(--ISNUMBER(SEARCH("最大单家非同业单一客户风险暴露",'G14_I'!$B$6:$B$400)),ROW('G14_I'!$B$6:$B$400)),SUMPRODUCT(--ISNUMBER(SEARCH("风险暴露总和",'G14_I'!$A5:Z5)),COLUMN('G14_I'!$A5:Z5)))</t>
        </is>
      </c>
    </row>
    <row r="35">
      <c r="A35" t="inlineStr">
        <is>
          <t>group_exposure</t>
        </is>
      </c>
      <c r="B35" t="inlineStr">
        <is>
          <t>G14_I</t>
        </is>
      </c>
      <c r="C35" t="inlineStr">
        <is>
          <t>最大单家非同业集团或经济依存客户风险</t>
        </is>
      </c>
      <c r="D35" t="inlineStr">
        <is>
          <t>风险暴露总和</t>
        </is>
      </c>
      <c r="E35" t="inlineStr">
        <is>
          <t>INDEX('G14_I'!$A:$Z,SUMPRODUCT(--ISNUMBER(SEARCH("最大单家非同业集团或经济依存客户风险",'G14_I'!$B$6:$B$400)),ROW('G14_I'!$B$6:$B$400)),SUMPRODUCT(--ISNUMBER(SEARCH("风险暴露总和",'G14_I'!$A5:Z5)),COLUMN('G14_I'!$A5:Z5)))</t>
        </is>
      </c>
    </row>
    <row r="36">
      <c r="A36" t="inlineStr">
        <is>
          <t>tier1_cap_g14</t>
        </is>
      </c>
      <c r="B36" t="inlineStr">
        <is>
          <t>G14_I</t>
        </is>
      </c>
      <c r="C36" t="inlineStr">
        <is>
          <t>一级资本净额</t>
        </is>
      </c>
      <c r="D36" t="inlineStr">
        <is>
          <t>(首数值列)</t>
        </is>
      </c>
      <c r="E36" t="inlineStr">
        <is>
          <t>INDEX('G14_I'!$A:$Z,SUMPRODUCT(--ISNUMBER(SEARCH("一级资本净额",'G14_I'!$B$6:$B$400)),ROW('G14_I'!$B$6:$B$400)),3)</t>
        </is>
      </c>
    </row>
    <row r="37">
      <c r="A37" t="inlineStr">
        <is>
          <t>related_single</t>
        </is>
      </c>
      <c r="B37" t="inlineStr">
        <is>
          <t>G15</t>
        </is>
      </c>
      <c r="C37" t="inlineStr">
        <is>
          <t>(聚合)</t>
        </is>
      </c>
      <c r="D37" t="inlineStr">
        <is>
          <t>单一客户关联度=前10家关联方占资本净额比例最大值(列H，已是%)</t>
        </is>
      </c>
      <c r="E37" t="inlineStr">
        <is>
          <t>MAX('G15'!$H$8:$H$17)</t>
        </is>
      </c>
    </row>
    <row r="38">
      <c r="A38" t="inlineStr">
        <is>
          <t>related_group</t>
        </is>
      </c>
      <c r="B38" t="inlineStr">
        <is>
          <t>G15</t>
        </is>
      </c>
      <c r="C38" t="inlineStr">
        <is>
          <t>(聚合)</t>
        </is>
      </c>
      <c r="D38" t="inlineStr">
        <is>
          <t>集团客户关联度=前10家关联集团占资本净额比例最大值(列H，已是%)</t>
        </is>
      </c>
      <c r="E38" t="inlineStr">
        <is>
          <t>MAX('G15'!$H$18:$H$28)</t>
        </is>
      </c>
    </row>
    <row r="39">
      <c r="A39" t="inlineStr">
        <is>
          <t>related_all</t>
        </is>
      </c>
      <c r="B39" t="inlineStr">
        <is>
          <t>G15</t>
        </is>
      </c>
      <c r="C39" t="inlineStr">
        <is>
          <t>全部关联方</t>
        </is>
      </c>
      <c r="D39" t="inlineStr">
        <is>
          <t>列标题[=占资本净额]</t>
        </is>
      </c>
      <c r="E39" t="inlineStr">
        <is>
          <t>INDEX('G15'!$A:$Z,SUMPRODUCT(--ISNUMBER(SEARCH("全部关联方",'G15'!$B$1:$B$500)),ROW('G15'!$B$1:$B$500)),SUMPRODUCT(--ISNUMBER(SEARCH("占资本净额",'G15'!$A$1:$Z$20)),COLUMN('G15'!$A$1:$Z$20)))</t>
        </is>
      </c>
    </row>
    <row r="40">
      <c r="A40" t="inlineStr">
        <is>
          <t>core_liab</t>
        </is>
      </c>
      <c r="B40" t="inlineStr">
        <is>
          <t>G21</t>
        </is>
      </c>
      <c r="C40" t="inlineStr">
        <is>
          <t>核心负债比例</t>
        </is>
      </c>
      <c r="D40" t="inlineStr">
        <is>
          <t>列标题[=总计]</t>
        </is>
      </c>
      <c r="E40" t="inlineStr">
        <is>
          <t>INDEX('G21'!$A:$Z,SUMPRODUCT(--ISNUMBER(SEARCH("核心负债比例",'G21'!$B$1:$B$500)),ROW('G21'!$B$1:$B$500)),SUMPRODUCT(--ISNUMBER(SEARCH("总计",'G21'!$A$1:$Z$20)),COLUMN('G21'!$A$1:$Z$20)))</t>
        </is>
      </c>
    </row>
    <row r="41">
      <c r="A41" t="inlineStr">
        <is>
          <t>liq_match</t>
        </is>
      </c>
      <c r="B41" t="inlineStr">
        <is>
          <t>G21</t>
        </is>
      </c>
      <c r="C41" t="inlineStr">
        <is>
          <t>流动性匹配率</t>
        </is>
      </c>
      <c r="D41" t="inlineStr">
        <is>
          <t>列标题[=总计]</t>
        </is>
      </c>
      <c r="E41" t="inlineStr">
        <is>
          <t>INDEX('G21'!$A:$Z,SUMPRODUCT(--ISNUMBER(SEARCH("流动性匹配率",'G21'!$B$1:$B$500)),ROW('G21'!$B$1:$B$500)),SUMPRODUCT(--ISNUMBER(SEARCH("总计",'G21'!$A$1:$Z$20)),COLUMN('G21'!$A$1:$Z$20)))</t>
        </is>
      </c>
    </row>
    <row r="42">
      <c r="A42" t="inlineStr">
        <is>
          <t>liq_asset</t>
        </is>
      </c>
      <c r="B42" t="inlineStr">
        <is>
          <t>G22</t>
        </is>
      </c>
      <c r="C42" t="inlineStr">
        <is>
          <t>流动性资产</t>
        </is>
      </c>
      <c r="D42" t="inlineStr">
        <is>
          <t>本外币合计</t>
        </is>
      </c>
      <c r="E42" t="inlineStr">
        <is>
          <t>INDEX('G22'!$A:$Z,SUMPRODUCT(--ISNUMBER(SEARCH("流动性资产",'G22'!$B$6:$B$400)),ROW('G22'!$B$6:$B$400)),SUMPRODUCT(--ISNUMBER(SEARCH("本外币合计",'G22'!$A4:Z4)),COLUMN('G22'!$A4:Z4)))</t>
        </is>
      </c>
    </row>
    <row r="43">
      <c r="A43" t="inlineStr">
        <is>
          <t>liq_liab</t>
        </is>
      </c>
      <c r="B43" t="inlineStr">
        <is>
          <t>G22</t>
        </is>
      </c>
      <c r="C43" t="inlineStr">
        <is>
          <t>流动性负债</t>
        </is>
      </c>
      <c r="D43" t="inlineStr">
        <is>
          <t>本外币合计</t>
        </is>
      </c>
      <c r="E43" t="inlineStr">
        <is>
          <t>INDEX('G22'!$A:$Z,SUMPRODUCT(--ISNUMBER(SEARCH("流动性负债",'G22'!$B$6:$B$400)),ROW('G22'!$B$6:$B$400)),SUMPRODUCT(--ISNUMBER(SEARCH("本外币合计",'G22'!$A4:Z4)),COLUMN('G22'!$A4:Z4)))</t>
        </is>
      </c>
    </row>
    <row r="44">
      <c r="A44" t="inlineStr">
        <is>
          <t>excess_reserve</t>
        </is>
      </c>
      <c r="B44" t="inlineStr">
        <is>
          <t>G22</t>
        </is>
      </c>
      <c r="C44" t="inlineStr">
        <is>
          <t>超额准备金存款</t>
        </is>
      </c>
      <c r="D44" t="inlineStr">
        <is>
          <t>本外币合计</t>
        </is>
      </c>
      <c r="E44" t="inlineStr">
        <is>
          <t>INDEX('G22'!$A:$Z,SUMPRODUCT(--ISNUMBER(SEARCH("超额准备金存款",'G22'!$B$6:$B$400)),ROW('G22'!$B$6:$B$400)),SUMPRODUCT(--ISNUMBER(SEARCH("本外币合计",'G22'!$A4:Z4)),COLUMN('G22'!$A4:Z4)))</t>
        </is>
      </c>
    </row>
    <row r="45">
      <c r="A45" t="inlineStr">
        <is>
          <t>interbank_in</t>
        </is>
      </c>
      <c r="B45" t="inlineStr">
        <is>
          <t>G24</t>
        </is>
      </c>
      <c r="C45" t="inlineStr">
        <is>
          <t>同业融入余额</t>
        </is>
      </c>
      <c r="D45" t="inlineStr">
        <is>
          <t>(首数值列)</t>
        </is>
      </c>
      <c r="E45" t="inlineStr">
        <is>
          <t>INDEX('G24'!$A:$Z,SUMPRODUCT(--ISNUMBER(SEARCH("同业融入余额",'G24'!$B$6:$B$400)),ROW('G24'!$B$6:$B$400)),3)</t>
        </is>
      </c>
    </row>
    <row r="46">
      <c r="A46" t="inlineStr">
        <is>
          <t>fx_exposure</t>
        </is>
      </c>
      <c r="B46" t="inlineStr">
        <is>
          <t>G32</t>
        </is>
      </c>
      <c r="C46" t="inlineStr">
        <is>
          <t>(聚合)</t>
        </is>
      </c>
      <c r="D46" t="inlineStr">
        <is>
          <t>累计外汇敞口头寸=Σ敞口头寸(列H)</t>
        </is>
      </c>
      <c r="E46" t="inlineStr">
        <is>
          <t>SUM('G32'!H6:H40)</t>
        </is>
      </c>
    </row>
    <row r="47">
      <c r="A47" t="inlineStr">
        <is>
          <t>rate_shift_nii</t>
        </is>
      </c>
      <c r="B47" t="inlineStr">
        <is>
          <t>G33_I</t>
        </is>
      </c>
      <c r="C47" t="inlineStr">
        <is>
          <t>利率平行上移250个基点</t>
        </is>
      </c>
      <c r="D47" t="inlineStr">
        <is>
          <t>(首数值列)</t>
        </is>
      </c>
      <c r="E47" t="inlineStr">
        <is>
          <t>INDEX('G33_I'!$A:$Z,SUMPRODUCT(--ISNUMBER(SEARCH("利率平行上移250个基点",'G33_I'!$B$6:$B$400)),ROW('G33_I'!$B$6:$B$400)),3)</t>
        </is>
      </c>
    </row>
    <row r="48">
      <c r="A48" t="inlineStr">
        <is>
          <t>cet1</t>
        </is>
      </c>
      <c r="B48" t="inlineStr">
        <is>
          <t>G40</t>
        </is>
      </c>
      <c r="C48" t="inlineStr">
        <is>
          <t>核心一级资本净额</t>
        </is>
      </c>
      <c r="D48" t="inlineStr">
        <is>
          <t>(首数值列)</t>
        </is>
      </c>
      <c r="E48" t="inlineStr">
        <is>
          <t>INDEX('G40'!$A:$Z,SUMPRODUCT(--ISNUMBER(SEARCH("核心一级资本净额",'G40'!$B$6:$B$400)),ROW('G40'!$B$6:$B$400)),3)</t>
        </is>
      </c>
    </row>
    <row r="49">
      <c r="A49" t="inlineStr">
        <is>
          <t>tier1_cap</t>
        </is>
      </c>
      <c r="B49" t="inlineStr">
        <is>
          <t>G40</t>
        </is>
      </c>
      <c r="C49" t="inlineStr">
        <is>
          <t>一级资本净额</t>
        </is>
      </c>
      <c r="D49" t="inlineStr">
        <is>
          <t>(首数值列)</t>
        </is>
      </c>
      <c r="E49" t="inlineStr">
        <is>
          <t>INDEX('G40'!$A:$Z,SUMPRODUCT(--ISNUMBER(SEARCH("一级资本净额",'G40'!$B$6:$B$400))*(--NOT(ISNUMBER(SEARCH({"核心"},'G40'!$B$6:$B$400)))),ROW('G40'!$B$6:$B$400)),3)</t>
        </is>
      </c>
    </row>
    <row r="50">
      <c r="A50" t="inlineStr">
        <is>
          <t>cap_net</t>
        </is>
      </c>
      <c r="B50" t="inlineStr">
        <is>
          <t>G40</t>
        </is>
      </c>
      <c r="C50" t="inlineStr">
        <is>
          <t>资本净额</t>
        </is>
      </c>
      <c r="D50" t="inlineStr">
        <is>
          <t>(首数值列)</t>
        </is>
      </c>
      <c r="E50" t="inlineStr">
        <is>
          <t>INDEX('G40'!$A:$Z,SUMPRODUCT(--ISNUMBER(SEARCH("资本净额",'G40'!$B$6:$B$400))*(--NOT(ISNUMBER(SEARCH({"核心","一级"},'G40'!$B$6:$B$400)))),ROW('G40'!$B$6:$B$400)),3)</t>
        </is>
      </c>
    </row>
    <row r="51">
      <c r="A51" t="inlineStr">
        <is>
          <t>rwa</t>
        </is>
      </c>
      <c r="B51" t="inlineStr">
        <is>
          <t>G40</t>
        </is>
      </c>
      <c r="C51" t="inlineStr">
        <is>
          <t>风险加权资产</t>
        </is>
      </c>
      <c r="D51" t="inlineStr">
        <is>
          <t>(首数值列)</t>
        </is>
      </c>
      <c r="E51" t="inlineStr">
        <is>
          <t>INDEX('G40'!$A:$Z,SUMPRODUCT(--ISNUMBER(SEARCH("风险加权资产",'G40'!$B$6:$B$400)),ROW('G40'!$B$6:$B$400)),3)</t>
        </is>
      </c>
    </row>
    <row r="52">
      <c r="A52" t="inlineStr">
        <is>
          <t>lev_tier1</t>
        </is>
      </c>
      <c r="B52" t="inlineStr">
        <is>
          <t>G44</t>
        </is>
      </c>
      <c r="C52" t="inlineStr">
        <is>
          <t>一级资本净额</t>
        </is>
      </c>
      <c r="D52" t="inlineStr">
        <is>
          <t>(首数值列)</t>
        </is>
      </c>
      <c r="E52" t="inlineStr">
        <is>
          <t>INDEX('G44'!$A:$Z,SUMPRODUCT(--ISNUMBER(SEARCH("一级资本净额",'G44'!$B$6:$B$400)),ROW('G44'!$B$6:$B$400)),3)</t>
        </is>
      </c>
    </row>
    <row r="53">
      <c r="A53" t="inlineStr">
        <is>
          <t>lev_assets</t>
        </is>
      </c>
      <c r="B53" t="inlineStr">
        <is>
          <t>G44</t>
        </is>
      </c>
      <c r="C53" t="inlineStr">
        <is>
          <t>调整后表内资产</t>
        </is>
      </c>
      <c r="D53" t="inlineStr">
        <is>
          <t>(首数值列)</t>
        </is>
      </c>
      <c r="E53" t="inlineStr">
        <is>
          <t>INDEX('G44'!$A:$Z,SUMPRODUCT(--ISNUMBER(SEARCH("调整后表内资产",'G44'!$B$6:$B$400)),ROW('G44'!$B$6:$B$400)),3)</t>
        </is>
      </c>
    </row>
    <row r="54">
      <c r="A54" t="inlineStr">
        <is>
          <t>lev_deriv</t>
        </is>
      </c>
      <c r="B54" t="inlineStr">
        <is>
          <t>G44</t>
        </is>
      </c>
      <c r="C54" t="inlineStr">
        <is>
          <t>衍生产品资产</t>
        </is>
      </c>
      <c r="D54" t="inlineStr">
        <is>
          <t>(首数值列)</t>
        </is>
      </c>
      <c r="E54" t="inlineStr">
        <is>
          <t>INDEX('G44'!$A:$Z,SUMPRODUCT(--ISNUMBER(SEARCH("衍生产品资产",'G44'!$B$6:$B$400)),ROW('G44'!$B$6:$B$400)),3)</t>
        </is>
      </c>
    </row>
    <row r="55">
      <c r="A55" t="inlineStr">
        <is>
          <t>lev_sft</t>
        </is>
      </c>
      <c r="B55" t="inlineStr">
        <is>
          <t>G44</t>
        </is>
      </c>
      <c r="C55" t="inlineStr">
        <is>
          <t>证券融资交易资产</t>
        </is>
      </c>
      <c r="D55" t="inlineStr">
        <is>
          <t>(首数值列)</t>
        </is>
      </c>
      <c r="E55" t="inlineStr">
        <is>
          <t>INDEX('G44'!$A:$Z,SUMPRODUCT(--ISNUMBER(SEARCH("证券融资交易资产",'G44'!$B$6:$B$400)),ROW('G44'!$B$6:$B$400)),3)</t>
        </is>
      </c>
    </row>
    <row r="56">
      <c r="A56" t="inlineStr">
        <is>
          <t>lev_offbal</t>
        </is>
      </c>
      <c r="B56" t="inlineStr">
        <is>
          <t>G44</t>
        </is>
      </c>
      <c r="C56" t="inlineStr">
        <is>
          <t>调整后表外项目</t>
        </is>
      </c>
      <c r="D56" t="inlineStr">
        <is>
          <t>(首数值列)</t>
        </is>
      </c>
      <c r="E56" t="inlineStr">
        <is>
          <t>INDEX('G44'!$A:$Z,SUMPRODUCT(--ISNUMBER(SEARCH("调整后表外项目",'G44'!$B$6:$B$400)),ROW('G44'!$B$6:$B$400)),3)</t>
        </is>
      </c>
    </row>
    <row r="57">
      <c r="A57" t="inlineStr">
        <is>
          <t>agri_micro</t>
        </is>
      </c>
      <c r="B57" t="inlineStr">
        <is>
          <t>手动参数</t>
        </is>
      </c>
      <c r="C57" t="inlineStr">
        <is>
          <t>(固定单元格)</t>
        </is>
      </c>
      <c r="D57" t="inlineStr">
        <is>
          <t>C45</t>
        </is>
      </c>
      <c r="E57">
        <f>'手动参数'!C45</f>
        <v/>
      </c>
    </row>
    <row r="58">
      <c r="A58" t="inlineStr">
        <is>
          <t>agri_micro_dup</t>
        </is>
      </c>
      <c r="B58" t="inlineStr">
        <is>
          <t>手动参数</t>
        </is>
      </c>
      <c r="C58" t="inlineStr">
        <is>
          <t>(固定单元格)</t>
        </is>
      </c>
      <c r="D58" t="inlineStr">
        <is>
          <t>C46</t>
        </is>
      </c>
      <c r="E58">
        <f>'手动参数'!C46</f>
        <v/>
      </c>
    </row>
    <row r="59">
      <c r="A59" t="inlineStr">
        <is>
          <t>large_loan</t>
        </is>
      </c>
      <c r="B59" t="inlineStr">
        <is>
          <t>手动参数</t>
        </is>
      </c>
      <c r="C59" t="inlineStr">
        <is>
          <t>(固定单元格)</t>
        </is>
      </c>
      <c r="D59" t="inlineStr">
        <is>
          <t>C47</t>
        </is>
      </c>
      <c r="E59">
        <f>'手动参数'!C47</f>
        <v/>
      </c>
    </row>
    <row r="60">
      <c r="A60" t="inlineStr">
        <is>
          <t>new_local_loan</t>
        </is>
      </c>
      <c r="B60" t="inlineStr">
        <is>
          <t>手动参数</t>
        </is>
      </c>
      <c r="C60" t="inlineStr">
        <is>
          <t>(固定单元格)</t>
        </is>
      </c>
      <c r="D60" t="inlineStr">
        <is>
          <t>C48</t>
        </is>
      </c>
      <c r="E60">
        <f>'手动参数'!C48</f>
        <v/>
      </c>
    </row>
    <row r="61">
      <c r="A61" t="inlineStr">
        <is>
          <t>new_lendable</t>
        </is>
      </c>
      <c r="B61" t="inlineStr">
        <is>
          <t>手动参数</t>
        </is>
      </c>
      <c r="C61" t="inlineStr">
        <is>
          <t>(固定单元格)</t>
        </is>
      </c>
      <c r="D61" t="inlineStr">
        <is>
          <t>C49</t>
        </is>
      </c>
      <c r="E61">
        <f>'手动参数'!C49</f>
        <v/>
      </c>
    </row>
    <row r="62">
      <c r="A62" t="inlineStr">
        <is>
          <t>loan_begin</t>
        </is>
      </c>
      <c r="B62" t="inlineStr">
        <is>
          <t>手动参数</t>
        </is>
      </c>
      <c r="C62" t="inlineStr">
        <is>
          <t>(固定单元格)</t>
        </is>
      </c>
      <c r="D62" t="inlineStr">
        <is>
          <t>C50</t>
        </is>
      </c>
      <c r="E62">
        <f>'手动参数'!C50</f>
        <v/>
      </c>
    </row>
    <row r="63">
      <c r="A63" t="inlineStr">
        <is>
          <t>loan_end</t>
        </is>
      </c>
      <c r="B63" t="inlineStr">
        <is>
          <t>手动参数</t>
        </is>
      </c>
      <c r="C63" t="inlineStr">
        <is>
          <t>(固定单元格)</t>
        </is>
      </c>
      <c r="D63" t="inlineStr">
        <is>
          <t>C51</t>
        </is>
      </c>
      <c r="E63">
        <f>'手动参数'!C51</f>
        <v/>
      </c>
    </row>
    <row r="64">
      <c r="A64" t="inlineStr">
        <is>
          <t>asset_impair_n</t>
        </is>
      </c>
      <c r="B64" t="inlineStr">
        <is>
          <t>手动参数</t>
        </is>
      </c>
      <c r="C64" t="inlineStr">
        <is>
          <t>(手动)</t>
        </is>
      </c>
      <c r="D64" t="inlineStr">
        <is>
          <t>不良信用风险资产(手动)</t>
        </is>
      </c>
      <c r="E64">
        <f>'手动参数'!C3</f>
        <v/>
      </c>
    </row>
    <row r="65">
      <c r="A65" t="inlineStr">
        <is>
          <t>asset_impair_d</t>
        </is>
      </c>
      <c r="B65" t="inlineStr">
        <is>
          <t>手动参数</t>
        </is>
      </c>
      <c r="C65" t="inlineStr">
        <is>
          <t>(手动)</t>
        </is>
      </c>
      <c r="D65" t="inlineStr">
        <is>
          <t>信用风险资产(手动)</t>
        </is>
      </c>
      <c r="E65">
        <f>'手动参数'!C4</f>
        <v/>
      </c>
    </row>
    <row r="66">
      <c r="A66" t="inlineStr">
        <is>
          <t>over90</t>
        </is>
      </c>
      <c r="B66" t="inlineStr">
        <is>
          <t>手动参数</t>
        </is>
      </c>
      <c r="C66" t="inlineStr">
        <is>
          <t>(手动)</t>
        </is>
      </c>
      <c r="D66" t="inlineStr">
        <is>
          <t>逾期90天以上贷款(手动)</t>
        </is>
      </c>
      <c r="E66">
        <f>'手动参数'!C5</f>
        <v/>
      </c>
    </row>
    <row r="67">
      <c r="A67" t="inlineStr">
        <is>
          <t>over90_in</t>
        </is>
      </c>
      <c r="B67" t="inlineStr">
        <is>
          <t>手动参数</t>
        </is>
      </c>
      <c r="C67" t="inlineStr">
        <is>
          <t>(手动)</t>
        </is>
      </c>
      <c r="D67" t="inlineStr">
        <is>
          <t>纳入不良的逾期90+(手动)</t>
        </is>
      </c>
      <c r="E67">
        <f>'手动参数'!C6</f>
        <v/>
      </c>
    </row>
    <row r="68">
      <c r="A68" t="inlineStr">
        <is>
          <t>g12_b_e</t>
        </is>
      </c>
      <c r="B68" t="inlineStr">
        <is>
          <t>手动参数</t>
        </is>
      </c>
      <c r="C68" t="inlineStr">
        <is>
          <t>(手动)</t>
        </is>
      </c>
      <c r="D68" t="inlineStr">
        <is>
          <t>年初关注类转次级(手动)</t>
        </is>
      </c>
      <c r="E68">
        <f>'手动参数'!C7</f>
        <v/>
      </c>
    </row>
    <row r="69">
      <c r="A69" t="inlineStr">
        <is>
          <t>g12_b_f</t>
        </is>
      </c>
      <c r="B69" t="inlineStr">
        <is>
          <t>手动参数</t>
        </is>
      </c>
      <c r="C69" t="inlineStr">
        <is>
          <t>(手动)</t>
        </is>
      </c>
      <c r="D69" t="inlineStr">
        <is>
          <t>年初关注类转可疑(手动)</t>
        </is>
      </c>
      <c r="E69">
        <f>'手动参数'!C8</f>
        <v/>
      </c>
    </row>
    <row r="70">
      <c r="A70" t="inlineStr">
        <is>
          <t>g12_b_g</t>
        </is>
      </c>
      <c r="B70" t="inlineStr">
        <is>
          <t>手动参数</t>
        </is>
      </c>
      <c r="C70" t="inlineStr">
        <is>
          <t>(手动)</t>
        </is>
      </c>
      <c r="D70" t="inlineStr">
        <is>
          <t>年初关注类转损失(手动)</t>
        </is>
      </c>
      <c r="E70">
        <f>'手动参数'!C9</f>
        <v/>
      </c>
    </row>
    <row r="71">
      <c r="A71" t="inlineStr">
        <is>
          <t>g12_n_e</t>
        </is>
      </c>
      <c r="B71" t="inlineStr">
        <is>
          <t>手动参数</t>
        </is>
      </c>
      <c r="C71" t="inlineStr">
        <is>
          <t>(手动)</t>
        </is>
      </c>
      <c r="D71" t="inlineStr">
        <is>
          <t>年初正常类转次级(手动)</t>
        </is>
      </c>
      <c r="E71">
        <f>'手动参数'!C10</f>
        <v/>
      </c>
    </row>
    <row r="72">
      <c r="A72" t="inlineStr">
        <is>
          <t>g12_n_f</t>
        </is>
      </c>
      <c r="B72" t="inlineStr">
        <is>
          <t>手动参数</t>
        </is>
      </c>
      <c r="C72" t="inlineStr">
        <is>
          <t>(手动)</t>
        </is>
      </c>
      <c r="D72" t="inlineStr">
        <is>
          <t>年初正常类转可疑(手动)</t>
        </is>
      </c>
      <c r="E72">
        <f>'手动参数'!C11</f>
        <v/>
      </c>
    </row>
    <row r="73">
      <c r="A73" t="inlineStr">
        <is>
          <t>g12_n_g</t>
        </is>
      </c>
      <c r="B73" t="inlineStr">
        <is>
          <t>手动参数</t>
        </is>
      </c>
      <c r="C73" t="inlineStr">
        <is>
          <t>(手动)</t>
        </is>
      </c>
      <c r="D73" t="inlineStr">
        <is>
          <t>年初正常类转损失(手动)</t>
        </is>
      </c>
      <c r="E73">
        <f>'手动参数'!C12</f>
        <v/>
      </c>
    </row>
    <row r="74">
      <c r="A74" t="inlineStr">
        <is>
          <t>g12_a_e</t>
        </is>
      </c>
      <c r="B74" t="inlineStr">
        <is>
          <t>手动参数</t>
        </is>
      </c>
      <c r="C74" t="inlineStr">
        <is>
          <t>(手动)</t>
        </is>
      </c>
      <c r="D74" t="inlineStr">
        <is>
          <t>年初关注类转次级(手动)</t>
        </is>
      </c>
      <c r="E74">
        <f>'手动参数'!C13</f>
        <v/>
      </c>
    </row>
    <row r="75">
      <c r="A75" t="inlineStr">
        <is>
          <t>g12_a_f</t>
        </is>
      </c>
      <c r="B75" t="inlineStr">
        <is>
          <t>手动参数</t>
        </is>
      </c>
      <c r="C75" t="inlineStr">
        <is>
          <t>(手动)</t>
        </is>
      </c>
      <c r="D75" t="inlineStr">
        <is>
          <t>年初关注类转可疑(手动)</t>
        </is>
      </c>
      <c r="E75">
        <f>'手动参数'!C14</f>
        <v/>
      </c>
    </row>
    <row r="76">
      <c r="A76" t="inlineStr">
        <is>
          <t>g12_a_g</t>
        </is>
      </c>
      <c r="B76" t="inlineStr">
        <is>
          <t>手动参数</t>
        </is>
      </c>
      <c r="C76" t="inlineStr">
        <is>
          <t>(手动)</t>
        </is>
      </c>
      <c r="D76" t="inlineStr">
        <is>
          <t>年初关注类转损失(手动)</t>
        </is>
      </c>
      <c r="E76">
        <f>'手动参数'!C15</f>
        <v/>
      </c>
    </row>
    <row r="77">
      <c r="A77" t="inlineStr">
        <is>
          <t>g12_n_l</t>
        </is>
      </c>
      <c r="B77" t="inlineStr">
        <is>
          <t>手动参数</t>
        </is>
      </c>
      <c r="C77" t="inlineStr">
        <is>
          <t>(手动)</t>
        </is>
      </c>
      <c r="D77" t="inlineStr">
        <is>
          <t>年初正常类转不良已处置(手动)</t>
        </is>
      </c>
      <c r="E77">
        <f>'手动参数'!C16</f>
        <v/>
      </c>
    </row>
    <row r="78">
      <c r="A78" t="inlineStr">
        <is>
          <t>g12_n_m</t>
        </is>
      </c>
      <c r="B78" t="inlineStr">
        <is>
          <t>手动参数</t>
        </is>
      </c>
      <c r="C78" t="inlineStr">
        <is>
          <t>(手动)</t>
        </is>
      </c>
      <c r="D78" t="inlineStr">
        <is>
          <t>年初正常类转不良已处置(手动)</t>
        </is>
      </c>
      <c r="E78">
        <f>'手动参数'!C17</f>
        <v/>
      </c>
    </row>
    <row r="79">
      <c r="A79" t="inlineStr">
        <is>
          <t>g12_n_n</t>
        </is>
      </c>
      <c r="B79" t="inlineStr">
        <is>
          <t>手动参数</t>
        </is>
      </c>
      <c r="C79" t="inlineStr">
        <is>
          <t>(手动)</t>
        </is>
      </c>
      <c r="D79" t="inlineStr">
        <is>
          <t>年初正常类转不良已处置(手动)</t>
        </is>
      </c>
      <c r="E79">
        <f>'手动参数'!C18</f>
        <v/>
      </c>
    </row>
    <row r="80">
      <c r="A80" t="inlineStr">
        <is>
          <t>g12_a_l</t>
        </is>
      </c>
      <c r="B80" t="inlineStr">
        <is>
          <t>手动参数</t>
        </is>
      </c>
      <c r="C80" t="inlineStr">
        <is>
          <t>(手动)</t>
        </is>
      </c>
      <c r="D80" t="inlineStr">
        <is>
          <t>年初关注类转不良已处置(手动)</t>
        </is>
      </c>
      <c r="E80">
        <f>'手动参数'!C19</f>
        <v/>
      </c>
    </row>
    <row r="81">
      <c r="A81" t="inlineStr">
        <is>
          <t>g12_a_m</t>
        </is>
      </c>
      <c r="B81" t="inlineStr">
        <is>
          <t>手动参数</t>
        </is>
      </c>
      <c r="C81" t="inlineStr">
        <is>
          <t>(手动)</t>
        </is>
      </c>
      <c r="D81" t="inlineStr">
        <is>
          <t>年初关注类转不良已处置(手动)</t>
        </is>
      </c>
      <c r="E81">
        <f>'手动参数'!C20</f>
        <v/>
      </c>
    </row>
    <row r="82">
      <c r="A82" t="inlineStr">
        <is>
          <t>g12_a_n</t>
        </is>
      </c>
      <c r="B82" t="inlineStr">
        <is>
          <t>手动参数</t>
        </is>
      </c>
      <c r="C82" t="inlineStr">
        <is>
          <t>(手动)</t>
        </is>
      </c>
      <c r="D82" t="inlineStr">
        <is>
          <t>年初关注类转不良已处置(手动)</t>
        </is>
      </c>
      <c r="E82">
        <f>'手动参数'!C21</f>
        <v/>
      </c>
    </row>
    <row r="83">
      <c r="A83" t="inlineStr">
        <is>
          <t>g12_b_l</t>
        </is>
      </c>
      <c r="B83" t="inlineStr">
        <is>
          <t>手动参数</t>
        </is>
      </c>
      <c r="C83" t="inlineStr">
        <is>
          <t>(手动)</t>
        </is>
      </c>
      <c r="D83" t="inlineStr">
        <is>
          <t>年初不良贷款类转不良已处置(手动)</t>
        </is>
      </c>
      <c r="E83">
        <f>'手动参数'!C22</f>
        <v/>
      </c>
    </row>
    <row r="84">
      <c r="A84" t="inlineStr">
        <is>
          <t>g12_b_m</t>
        </is>
      </c>
      <c r="B84" t="inlineStr">
        <is>
          <t>手动参数</t>
        </is>
      </c>
      <c r="C84" t="inlineStr">
        <is>
          <t>(手动)</t>
        </is>
      </c>
      <c r="D84" t="inlineStr">
        <is>
          <t>年初不良贷款类转不良已处置(手动)</t>
        </is>
      </c>
      <c r="E84">
        <f>'手动参数'!C23</f>
        <v/>
      </c>
    </row>
    <row r="85">
      <c r="A85" t="inlineStr">
        <is>
          <t>g12_b_n</t>
        </is>
      </c>
      <c r="B85" t="inlineStr">
        <is>
          <t>手动参数</t>
        </is>
      </c>
      <c r="C85" t="inlineStr">
        <is>
          <t>(手动)</t>
        </is>
      </c>
      <c r="D85" t="inlineStr">
        <is>
          <t>年初不良贷款类转不良已处置(手动)</t>
        </is>
      </c>
      <c r="E85">
        <f>'手动参数'!C24</f>
        <v/>
      </c>
    </row>
    <row r="86">
      <c r="A86" t="inlineStr">
        <is>
          <t>g12_h_a</t>
        </is>
      </c>
      <c r="B86" t="inlineStr">
        <is>
          <t>手动参数</t>
        </is>
      </c>
      <c r="C86" t="inlineStr">
        <is>
          <t>(手动)</t>
        </is>
      </c>
      <c r="D86" t="inlineStr">
        <is>
          <t>年度贷款平均余额(手动)</t>
        </is>
      </c>
      <c r="E86">
        <f>'手动参数'!C25</f>
        <v/>
      </c>
    </row>
    <row r="87">
      <c r="A87" t="inlineStr">
        <is>
          <t>g12_j_h</t>
        </is>
      </c>
      <c r="B87" t="inlineStr">
        <is>
          <t>手动参数</t>
        </is>
      </c>
      <c r="C87" t="inlineStr">
        <is>
          <t>(手动)</t>
        </is>
      </c>
      <c r="D87" t="inlineStr">
        <is>
          <t>年初各项贷款(手动)</t>
        </is>
      </c>
      <c r="E87">
        <f>'手动参数'!C26</f>
        <v/>
      </c>
    </row>
    <row r="88">
      <c r="A88" t="inlineStr">
        <is>
          <t>g12_b_reduce</t>
        </is>
      </c>
      <c r="B88" t="inlineStr">
        <is>
          <t>手动参数</t>
        </is>
      </c>
      <c r="C88" t="inlineStr">
        <is>
          <t>(手动)</t>
        </is>
      </c>
      <c r="D88" t="inlineStr">
        <is>
          <t>本年累计新增贷款(手动)</t>
        </is>
      </c>
      <c r="E88">
        <f>'手动参数'!C27</f>
        <v/>
      </c>
    </row>
    <row r="89">
      <c r="A89" t="inlineStr">
        <is>
          <t>g12_b_h</t>
        </is>
      </c>
      <c r="B89" t="inlineStr">
        <is>
          <t>手动参数</t>
        </is>
      </c>
      <c r="C89" t="inlineStr">
        <is>
          <t>(手动)</t>
        </is>
      </c>
      <c r="D89" t="inlineStr">
        <is>
          <t>本年累计新增贷款(手动)</t>
        </is>
      </c>
      <c r="E89">
        <f>'手动参数'!C28</f>
        <v/>
      </c>
    </row>
    <row r="90">
      <c r="A90" t="inlineStr">
        <is>
          <t>g12_back</t>
        </is>
      </c>
      <c r="B90" t="inlineStr">
        <is>
          <t>手动参数</t>
        </is>
      </c>
      <c r="C90" t="inlineStr">
        <is>
          <t>(手动)</t>
        </is>
      </c>
      <c r="D90" t="inlineStr">
        <is>
          <t>转为正常后归还(手动)</t>
        </is>
      </c>
      <c r="E90">
        <f>'手动参数'!C29</f>
        <v/>
      </c>
    </row>
    <row r="91">
      <c r="A91" t="inlineStr">
        <is>
          <t>g12_offset</t>
        </is>
      </c>
      <c r="B91" t="inlineStr">
        <is>
          <t>手动参数</t>
        </is>
      </c>
      <c r="C91" t="inlineStr">
        <is>
          <t>(手动)</t>
        </is>
      </c>
      <c r="D91" t="inlineStr">
        <is>
          <t>以物抵债(手动)</t>
        </is>
      </c>
      <c r="E91">
        <f>'手动参数'!C30</f>
        <v/>
      </c>
    </row>
    <row r="92">
      <c r="A92" t="inlineStr">
        <is>
          <t>g12_other</t>
        </is>
      </c>
      <c r="B92" t="inlineStr">
        <is>
          <t>手动参数</t>
        </is>
      </c>
      <c r="C92" t="inlineStr">
        <is>
          <t>(手动)</t>
        </is>
      </c>
      <c r="D92" t="inlineStr">
        <is>
          <t>其他处置(手动)</t>
        </is>
      </c>
      <c r="E92">
        <f>'手动参数'!C31</f>
        <v/>
      </c>
    </row>
    <row r="93">
      <c r="A93" t="inlineStr">
        <is>
          <t>g12_dispose</t>
        </is>
      </c>
      <c r="B93" t="inlineStr">
        <is>
          <t>手动参数</t>
        </is>
      </c>
      <c r="C93" t="inlineStr">
        <is>
          <t>(手动)</t>
        </is>
      </c>
      <c r="D93" t="inlineStr">
        <is>
          <t>本年不良贷款处置总额(手动)</t>
        </is>
      </c>
      <c r="E93">
        <f>'手动参数'!C32</f>
        <v/>
      </c>
    </row>
    <row r="94">
      <c r="A94" t="inlineStr">
        <is>
          <t>liq_out</t>
        </is>
      </c>
      <c r="B94" t="inlineStr">
        <is>
          <t>手动参数</t>
        </is>
      </c>
      <c r="C94" t="inlineStr">
        <is>
          <t>(手动)</t>
        </is>
      </c>
      <c r="D94" t="inlineStr">
        <is>
          <t>资金流出(手动)</t>
        </is>
      </c>
      <c r="E94">
        <f>'手动参数'!C33</f>
        <v/>
      </c>
    </row>
    <row r="95">
      <c r="A95" t="inlineStr">
        <is>
          <t>liq_in</t>
        </is>
      </c>
      <c r="B95" t="inlineStr">
        <is>
          <t>手动参数</t>
        </is>
      </c>
      <c r="C95" t="inlineStr">
        <is>
          <t>(手动)</t>
        </is>
      </c>
      <c r="D95" t="inlineStr">
        <is>
          <t>限额内资金流入(手动)</t>
        </is>
      </c>
      <c r="E95">
        <f>'手动参数'!C34</f>
        <v/>
      </c>
    </row>
    <row r="96">
      <c r="A96" t="inlineStr">
        <is>
          <t>avail_stable</t>
        </is>
      </c>
      <c r="B96" t="inlineStr">
        <is>
          <t>手动参数</t>
        </is>
      </c>
      <c r="C96" t="inlineStr">
        <is>
          <t>(手动)</t>
        </is>
      </c>
      <c r="D96" t="inlineStr">
        <is>
          <t>可用稳定资金(手动)</t>
        </is>
      </c>
      <c r="E96">
        <f>'手动参数'!C35</f>
        <v/>
      </c>
    </row>
    <row r="97">
      <c r="A97" t="inlineStr">
        <is>
          <t>req_stable</t>
        </is>
      </c>
      <c r="B97" t="inlineStr">
        <is>
          <t>手动参数</t>
        </is>
      </c>
      <c r="C97" t="inlineStr">
        <is>
          <t>(手动)</t>
        </is>
      </c>
      <c r="D97" t="inlineStr">
        <is>
          <t>所需稳定资金(手动)</t>
        </is>
      </c>
      <c r="E97">
        <f>'手动参数'!C36</f>
        <v/>
      </c>
    </row>
    <row r="98">
      <c r="A98" t="inlineStr">
        <is>
          <t>interbank_in_settle</t>
        </is>
      </c>
      <c r="B98" t="inlineStr">
        <is>
          <t>手动参数</t>
        </is>
      </c>
      <c r="C98" t="inlineStr">
        <is>
          <t>(手动)</t>
        </is>
      </c>
      <c r="D98" t="inlineStr">
        <is>
          <t>结算性同业存款(手动)</t>
        </is>
      </c>
      <c r="E98">
        <f>'手动参数'!C37</f>
        <v/>
      </c>
    </row>
    <row r="99">
      <c r="A99" t="inlineStr">
        <is>
          <t>avg_total_assets</t>
        </is>
      </c>
      <c r="B99" t="inlineStr">
        <is>
          <t>手动参数</t>
        </is>
      </c>
      <c r="C99" t="inlineStr">
        <is>
          <t>(手动)</t>
        </is>
      </c>
      <c r="D99" t="inlineStr">
        <is>
          <t>总资产平均余额(手动)</t>
        </is>
      </c>
      <c r="E99">
        <f>'手动参数'!C38</f>
        <v/>
      </c>
    </row>
    <row r="100">
      <c r="A100" t="inlineStr">
        <is>
          <t>avg_equity</t>
        </is>
      </c>
      <c r="B100" t="inlineStr">
        <is>
          <t>手动参数</t>
        </is>
      </c>
      <c r="C100" t="inlineStr">
        <is>
          <t>(手动)</t>
        </is>
      </c>
      <c r="D100" t="inlineStr">
        <is>
          <t>平均权益(手动)</t>
        </is>
      </c>
      <c r="E100">
        <f>'手动参数'!C39</f>
        <v/>
      </c>
    </row>
    <row r="101">
      <c r="A101" t="inlineStr">
        <is>
          <t>earning_asset_rate</t>
        </is>
      </c>
      <c r="B101" t="inlineStr">
        <is>
          <t>手动参数</t>
        </is>
      </c>
      <c r="C101" t="inlineStr">
        <is>
          <t>(手动)</t>
        </is>
      </c>
      <c r="D101" t="inlineStr">
        <is>
          <t>生息资产平均利率%(手动)</t>
        </is>
      </c>
      <c r="E101">
        <f>'手动参数'!C40</f>
        <v/>
      </c>
    </row>
    <row r="102">
      <c r="A102" t="inlineStr">
        <is>
          <t>paying_liab_rate</t>
        </is>
      </c>
      <c r="B102" t="inlineStr">
        <is>
          <t>手动参数</t>
        </is>
      </c>
      <c r="C102" t="inlineStr">
        <is>
          <t>(手动)</t>
        </is>
      </c>
      <c r="D102" t="inlineStr">
        <is>
          <t>付息负债平均利率%(手动)</t>
        </is>
      </c>
      <c r="E102">
        <f>'手动参数'!C41</f>
        <v/>
      </c>
    </row>
    <row r="103">
      <c r="A103" t="inlineStr">
        <is>
          <t>puhui_begin</t>
        </is>
      </c>
      <c r="B103" t="inlineStr">
        <is>
          <t>手动参数</t>
        </is>
      </c>
      <c r="C103" t="inlineStr">
        <is>
          <t>(手动)</t>
        </is>
      </c>
      <c r="D103" t="inlineStr">
        <is>
          <t>普惠型农户+小微期初(手动)</t>
        </is>
      </c>
      <c r="E103">
        <f>'手动参数'!C42</f>
        <v/>
      </c>
    </row>
    <row r="104">
      <c r="A104" t="inlineStr">
        <is>
          <t>puhui_end</t>
        </is>
      </c>
      <c r="B104" t="inlineStr">
        <is>
          <t>手动参数</t>
        </is>
      </c>
      <c r="C104" t="inlineStr">
        <is>
          <t>(手动)</t>
        </is>
      </c>
      <c r="D104" t="inlineStr">
        <is>
          <t>普惠型农户+小微期末(手动)</t>
        </is>
      </c>
      <c r="E104">
        <f>'手动参数'!C43</f>
        <v/>
      </c>
    </row>
  </sheetData>
  <pageMargins left="0.75" right="0.75" top="1" bottom="1" header="0.5" footer="0.5"/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I52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34" customWidth="1" min="2" max="2"/>
    <col width="14" customWidth="1" min="3" max="3"/>
    <col width="42" customWidth="1" min="4" max="4"/>
    <col width="12" customWidth="1" min="5" max="5"/>
    <col width="16" customWidth="1" min="6" max="6"/>
    <col width="10" customWidth="1" min="7" max="7"/>
  </cols>
  <sheetData>
    <row r="1">
      <c r="A1" s="1" t="inlineStr">
        <is>
          <t>1104监管指标结果</t>
        </is>
      </c>
    </row>
    <row r="2">
      <c r="A2" s="6" t="inlineStr">
        <is>
          <t>报告期折年系数:</t>
        </is>
      </c>
      <c r="H2" s="6" t="n">
        <v>12</v>
      </c>
      <c r="I2" s="7" t="inlineStr">
        <is>
          <t>(月报12/季报4/半年2/年1)</t>
        </is>
      </c>
    </row>
    <row r="4">
      <c r="A4" s="4" t="inlineStr">
        <is>
          <t>类别</t>
        </is>
      </c>
      <c r="B4" s="4" t="inlineStr">
        <is>
          <t>指标名称</t>
        </is>
      </c>
      <c r="C4" s="4" t="inlineStr">
        <is>
          <t>计算结果(%)</t>
        </is>
      </c>
      <c r="D4" s="4" t="inlineStr">
        <is>
          <t>取数说明</t>
        </is>
      </c>
      <c r="E4" s="4" t="inlineStr">
        <is>
          <t>达标判断</t>
        </is>
      </c>
      <c r="F4" s="4" t="inlineStr">
        <is>
          <t>参考标准</t>
        </is>
      </c>
      <c r="G4" s="4" t="inlineStr">
        <is>
          <t>状态</t>
        </is>
      </c>
    </row>
    <row r="5">
      <c r="A5" t="inlineStr">
        <is>
          <t>信用风险</t>
        </is>
      </c>
      <c r="B5" t="inlineStr">
        <is>
          <t>不良贷款率</t>
        </is>
      </c>
      <c r="C5">
        <f>取数!E18/取数!E4*100</f>
        <v/>
      </c>
      <c r="D5" t="inlineStr">
        <is>
          <t>G11_II 各项贷款 I+J+K / G01 各项贷款</t>
        </is>
      </c>
      <c r="E5">
        <f>IF(C5&lt;=5,"达标","预警")</f>
        <v/>
      </c>
      <c r="F5" t="inlineStr">
        <is>
          <t>&lt;=5</t>
        </is>
      </c>
      <c r="G5">
        <f>IF(E5="达标","达标","预警")</f>
        <v/>
      </c>
    </row>
    <row r="6">
      <c r="A6" t="inlineStr">
        <is>
          <t>信用风险</t>
        </is>
      </c>
      <c r="B6" t="inlineStr">
        <is>
          <t>不良资产率</t>
        </is>
      </c>
      <c r="C6">
        <f>取数!E64/取数!E65*100</f>
        <v/>
      </c>
      <c r="D6" t="inlineStr">
        <is>
          <t>G11_II 不良信用风险资产/信用风险资产</t>
        </is>
      </c>
      <c r="E6">
        <f>IF(C6&lt;=4,"达标","预警")</f>
        <v/>
      </c>
      <c r="F6" t="inlineStr">
        <is>
          <t>&lt;=4</t>
        </is>
      </c>
      <c r="G6">
        <f>IF(E6="达标","达标","预警")</f>
        <v/>
      </c>
    </row>
    <row r="7">
      <c r="A7" t="inlineStr">
        <is>
          <t>信用风险</t>
        </is>
      </c>
      <c r="B7" t="inlineStr">
        <is>
          <t>逾期90天以上贷款与不良贷款比例</t>
        </is>
      </c>
      <c r="C7">
        <f>取数!E66/取数!E18*100</f>
        <v/>
      </c>
      <c r="D7" t="inlineStr">
        <is>
          <t>G11_I 逾期90+/不良贷款</t>
        </is>
      </c>
      <c r="E7">
        <f>IF(C7&lt;=100,"达标","预警")</f>
        <v/>
      </c>
      <c r="F7" t="inlineStr">
        <is>
          <t>&lt;=100</t>
        </is>
      </c>
      <c r="G7">
        <f>IF(E7="达标","达标","预警")</f>
        <v/>
      </c>
    </row>
    <row r="8">
      <c r="A8" t="inlineStr">
        <is>
          <t>信用风险</t>
        </is>
      </c>
      <c r="B8" t="inlineStr">
        <is>
          <t>逾纳比</t>
        </is>
      </c>
      <c r="C8">
        <f>取数!E67/取数!E66*100</f>
        <v/>
      </c>
      <c r="D8" t="inlineStr">
        <is>
          <t>G11_I 纳入不良的逾期90+/逾期90+</t>
        </is>
      </c>
      <c r="E8">
        <f>IF(C8&gt;=100,"达标","预警")</f>
        <v/>
      </c>
      <c r="F8" t="inlineStr">
        <is>
          <t>&gt;=100</t>
        </is>
      </c>
      <c r="G8">
        <f>IF(E8="达标","达标","预警")</f>
        <v/>
      </c>
    </row>
    <row r="9">
      <c r="A9" t="inlineStr">
        <is>
          <t>信用风险</t>
        </is>
      </c>
      <c r="B9" t="inlineStr">
        <is>
          <t>拨备覆盖率</t>
        </is>
      </c>
      <c r="C9">
        <f>取数!E10/取数!E18*100</f>
        <v/>
      </c>
      <c r="D9" t="inlineStr">
        <is>
          <t>G03 贷款损失准备/不良贷款</t>
        </is>
      </c>
      <c r="E9">
        <f>IF(AND(C9&gt;=120,C9&lt;=150),"达标","预警")</f>
        <v/>
      </c>
      <c r="F9" t="inlineStr">
        <is>
          <t>120~150</t>
        </is>
      </c>
      <c r="G9">
        <f>IF(E9="达标","达标","预警")</f>
        <v/>
      </c>
    </row>
    <row r="10">
      <c r="A10" t="inlineStr">
        <is>
          <t>信用风险</t>
        </is>
      </c>
      <c r="B10" t="inlineStr">
        <is>
          <t>贷款拨备率</t>
        </is>
      </c>
      <c r="C10">
        <f>取数!E10/取数!E4*100</f>
        <v/>
      </c>
      <c r="D10" t="inlineStr">
        <is>
          <t>G03 贷款损失准备/各项贷款</t>
        </is>
      </c>
      <c r="E10">
        <f>IF(AND(C10&gt;=1.5,C10&lt;=2.5),"达标","预警")</f>
        <v/>
      </c>
      <c r="F10" t="inlineStr">
        <is>
          <t>1.5~2.5</t>
        </is>
      </c>
      <c r="G10">
        <f>IF(E10="达标","达标","预警")</f>
        <v/>
      </c>
    </row>
    <row r="11">
      <c r="A11" t="inlineStr">
        <is>
          <t>信用风险</t>
        </is>
      </c>
      <c r="B11" t="inlineStr">
        <is>
          <t>正常贷款迁徙率(调整前)</t>
        </is>
      </c>
      <c r="C11">
        <f>(取数!E24+取数!E25+取数!E26+取数!E27+取数!E30+取数!E31+取数!E32)/(取数!E22-取数!E23+取数!E28-取数!E29)*100</f>
        <v/>
      </c>
      <c r="D11" t="inlineStr">
        <is>
          <t>G12</t>
        </is>
      </c>
      <c r="E11" t="inlineStr">
        <is>
          <t>监测</t>
        </is>
      </c>
      <c r="F11" t="inlineStr">
        <is>
          <t>—</t>
        </is>
      </c>
      <c r="G11" t="inlineStr">
        <is>
          <t>监测</t>
        </is>
      </c>
    </row>
    <row r="12">
      <c r="A12" t="inlineStr">
        <is>
          <t>信用风险</t>
        </is>
      </c>
      <c r="B12" t="inlineStr">
        <is>
          <t>正常类贷款迁徙率(调整前)</t>
        </is>
      </c>
      <c r="C12">
        <f>(取数!E24+取数!E25+取数!E26+取数!E27)/(取数!E22-取数!E23)*100</f>
        <v/>
      </c>
      <c r="D12" t="inlineStr">
        <is>
          <t>G12</t>
        </is>
      </c>
      <c r="E12" t="inlineStr">
        <is>
          <t>监测</t>
        </is>
      </c>
      <c r="F12" t="inlineStr">
        <is>
          <t>—</t>
        </is>
      </c>
      <c r="G12" t="inlineStr">
        <is>
          <t>监测</t>
        </is>
      </c>
    </row>
    <row r="13">
      <c r="A13" t="inlineStr">
        <is>
          <t>信用风险</t>
        </is>
      </c>
      <c r="B13" t="inlineStr">
        <is>
          <t>关注类贷款迁徙率(调整前)</t>
        </is>
      </c>
      <c r="C13">
        <f>(取数!E30+取数!E31+取数!E32)/(取数!E28-取数!E29)*100</f>
        <v/>
      </c>
      <c r="D13" t="inlineStr">
        <is>
          <t>G12</t>
        </is>
      </c>
      <c r="E13" t="inlineStr">
        <is>
          <t>监测</t>
        </is>
      </c>
      <c r="F13" t="inlineStr">
        <is>
          <t>—</t>
        </is>
      </c>
      <c r="G13" t="inlineStr">
        <is>
          <t>监测</t>
        </is>
      </c>
    </row>
    <row r="14">
      <c r="A14" t="inlineStr">
        <is>
          <t>信用风险</t>
        </is>
      </c>
      <c r="B14" t="inlineStr">
        <is>
          <t>正常贷款迁徙率(调整后)</t>
        </is>
      </c>
      <c r="C14">
        <f>(取数!E24+取数!E25+取数!E26+取数!E27+取数!E30+取数!E31+取数!E32+取数!E77+取数!E78+取数!E79+取数!E80+取数!E81+取数!E82)/(取数!E22+取数!E28)*100</f>
        <v/>
      </c>
      <c r="D14" t="inlineStr">
        <is>
          <t>G12</t>
        </is>
      </c>
      <c r="E14" t="inlineStr">
        <is>
          <t>监测</t>
        </is>
      </c>
      <c r="F14" t="inlineStr">
        <is>
          <t>—</t>
        </is>
      </c>
      <c r="G14" t="inlineStr">
        <is>
          <t>监测</t>
        </is>
      </c>
    </row>
    <row r="15">
      <c r="A15" t="inlineStr">
        <is>
          <t>信用风险</t>
        </is>
      </c>
      <c r="B15" t="inlineStr">
        <is>
          <t>正常类贷款迁徙率(调整后)</t>
        </is>
      </c>
      <c r="C15">
        <f>(取数!E24+取数!E25+取数!E26+取数!E27+取数!E77+取数!E78+取数!E79)/取数!E22*100</f>
        <v/>
      </c>
      <c r="D15" t="inlineStr">
        <is>
          <t>G12</t>
        </is>
      </c>
      <c r="E15" t="inlineStr">
        <is>
          <t>监测</t>
        </is>
      </c>
      <c r="F15" t="inlineStr">
        <is>
          <t>—</t>
        </is>
      </c>
      <c r="G15" t="inlineStr">
        <is>
          <t>监测</t>
        </is>
      </c>
    </row>
    <row r="16">
      <c r="A16" t="inlineStr">
        <is>
          <t>信用风险</t>
        </is>
      </c>
      <c r="B16" t="inlineStr">
        <is>
          <t>关注类贷款迁徙率(调整后)</t>
        </is>
      </c>
      <c r="C16">
        <f>(取数!E30+取数!E31+取数!E32+取数!E80+取数!E81+取数!E82)/取数!E28*100</f>
        <v/>
      </c>
      <c r="D16" t="inlineStr">
        <is>
          <t>G12</t>
        </is>
      </c>
      <c r="E16" t="inlineStr">
        <is>
          <t>监测</t>
        </is>
      </c>
      <c r="F16" t="inlineStr">
        <is>
          <t>—</t>
        </is>
      </c>
      <c r="G16" t="inlineStr">
        <is>
          <t>监测</t>
        </is>
      </c>
    </row>
    <row r="17">
      <c r="A17" t="inlineStr">
        <is>
          <t>信用风险</t>
        </is>
      </c>
      <c r="B17" t="inlineStr">
        <is>
          <t>当年新形成不良贷款率</t>
        </is>
      </c>
      <c r="C17">
        <f>2*((取数!E68+取数!E69+取数!E70+取数!E71+取数!E72+取数!E73+取数!E74+取数!E75+取数!E76)+(取数!E83+取数!E84+取数!E85+取数!E77+取数!E78+取数!E79+取数!E80+取数!E81+取数!E82))/(取数!E86+取数!E87)*100</f>
        <v/>
      </c>
      <c r="D17" t="inlineStr">
        <is>
          <t>G12</t>
        </is>
      </c>
      <c r="E17" t="inlineStr">
        <is>
          <t>监测</t>
        </is>
      </c>
      <c r="F17" t="inlineStr">
        <is>
          <t>—</t>
        </is>
      </c>
      <c r="G17" t="inlineStr">
        <is>
          <t>监测</t>
        </is>
      </c>
    </row>
    <row r="18">
      <c r="A18" t="inlineStr">
        <is>
          <t>信用风险</t>
        </is>
      </c>
      <c r="B18" t="inlineStr">
        <is>
          <t>新发放贷款不良率</t>
        </is>
      </c>
      <c r="C18">
        <f>(取数!E68+取数!E69+取数!E70+取数!E83+取数!E84+取数!E85)/(取数!E88+取数!E89)*100</f>
        <v/>
      </c>
      <c r="D18" t="inlineStr">
        <is>
          <t>G12</t>
        </is>
      </c>
      <c r="E18" t="inlineStr">
        <is>
          <t>监测</t>
        </is>
      </c>
      <c r="F18" t="inlineStr">
        <is>
          <t>—</t>
        </is>
      </c>
      <c r="G18" t="inlineStr">
        <is>
          <t>监测</t>
        </is>
      </c>
    </row>
    <row r="19">
      <c r="A19" t="inlineStr">
        <is>
          <t>信用风险</t>
        </is>
      </c>
      <c r="B19" t="inlineStr">
        <is>
          <t>不良贷款处置回收率</t>
        </is>
      </c>
      <c r="C19">
        <f>(取数!E90+取数!E91+取数!E92)/取数!E93*100</f>
        <v/>
      </c>
      <c r="D19" t="inlineStr">
        <is>
          <t>G12</t>
        </is>
      </c>
      <c r="E19" t="inlineStr">
        <is>
          <t>监测</t>
        </is>
      </c>
      <c r="F19" t="inlineStr">
        <is>
          <t>—</t>
        </is>
      </c>
      <c r="G19" t="inlineStr">
        <is>
          <t>监测</t>
        </is>
      </c>
    </row>
    <row r="20">
      <c r="A20" t="inlineStr">
        <is>
          <t>集中度关联度</t>
        </is>
      </c>
      <c r="B20" t="inlineStr">
        <is>
          <t>最大单家非同业单一客户贷款集中度</t>
        </is>
      </c>
      <c r="C20">
        <f>取数!E33/取数!E50*100</f>
        <v/>
      </c>
      <c r="D20" t="inlineStr">
        <is>
          <t>G14_I/G40</t>
        </is>
      </c>
      <c r="E20">
        <f>IF(C20&lt;=10,"达标","预警")</f>
        <v/>
      </c>
      <c r="F20" t="inlineStr">
        <is>
          <t>&lt;=10</t>
        </is>
      </c>
      <c r="G20">
        <f>IF(E20="达标","达标","预警")</f>
        <v/>
      </c>
    </row>
    <row r="21">
      <c r="A21" t="inlineStr">
        <is>
          <t>集中度关联度</t>
        </is>
      </c>
      <c r="B21" t="inlineStr">
        <is>
          <t>最大单家非同业单一客户风险暴露比例</t>
        </is>
      </c>
      <c r="C21">
        <f>取数!E34/取数!E36*100</f>
        <v/>
      </c>
      <c r="D21" t="inlineStr">
        <is>
          <t>G14_I</t>
        </is>
      </c>
      <c r="E21">
        <f>IF(C21&lt;=15,"达标","预警")</f>
        <v/>
      </c>
      <c r="F21" t="inlineStr">
        <is>
          <t>&lt;=15</t>
        </is>
      </c>
      <c r="G21">
        <f>IF(E21="达标","达标","预警")</f>
        <v/>
      </c>
    </row>
    <row r="22">
      <c r="A22" t="inlineStr">
        <is>
          <t>集中度关联度</t>
        </is>
      </c>
      <c r="B22" t="inlineStr">
        <is>
          <t>最大单家非同业集团或经济依存客户风险暴露比例</t>
        </is>
      </c>
      <c r="C22">
        <f>取数!E35/取数!E36*100</f>
        <v/>
      </c>
      <c r="D22" t="inlineStr">
        <is>
          <t>G14_I</t>
        </is>
      </c>
      <c r="E22">
        <f>IF(C22&lt;=20,"达标","预警")</f>
        <v/>
      </c>
      <c r="F22" t="inlineStr">
        <is>
          <t>&lt;=20</t>
        </is>
      </c>
      <c r="G22">
        <f>IF(E22="达标","达标","预警")</f>
        <v/>
      </c>
    </row>
    <row r="23">
      <c r="A23" t="inlineStr">
        <is>
          <t>集中度关联度</t>
        </is>
      </c>
      <c r="B23" t="inlineStr">
        <is>
          <t>单一客户关联度</t>
        </is>
      </c>
      <c r="C23">
        <f>取数!E37</f>
        <v/>
      </c>
      <c r="D23" t="inlineStr">
        <is>
          <t>G15 占资本净额比例(已是%)</t>
        </is>
      </c>
      <c r="E23">
        <f>IF(C23&lt;=10,"达标","预警")</f>
        <v/>
      </c>
      <c r="F23" t="inlineStr">
        <is>
          <t>&lt;=10</t>
        </is>
      </c>
      <c r="G23">
        <f>IF(E23="达标","达标","预警")</f>
        <v/>
      </c>
    </row>
    <row r="24">
      <c r="A24" t="inlineStr">
        <is>
          <t>集中度关联度</t>
        </is>
      </c>
      <c r="B24" t="inlineStr">
        <is>
          <t>集团客户关联度</t>
        </is>
      </c>
      <c r="C24">
        <f>取数!E38</f>
        <v/>
      </c>
      <c r="D24" t="inlineStr">
        <is>
          <t>G15 占资本净额比例(已是%)</t>
        </is>
      </c>
      <c r="E24">
        <f>IF(C24&lt;=15,"达标","预警")</f>
        <v/>
      </c>
      <c r="F24" t="inlineStr">
        <is>
          <t>&lt;=15</t>
        </is>
      </c>
      <c r="G24">
        <f>IF(E24="达标","达标","预警")</f>
        <v/>
      </c>
    </row>
    <row r="25">
      <c r="A25" t="inlineStr">
        <is>
          <t>集中度关联度</t>
        </is>
      </c>
      <c r="B25" t="inlineStr">
        <is>
          <t>全部关联度</t>
        </is>
      </c>
      <c r="C25">
        <f>取数!E39/取数!E50*100</f>
        <v/>
      </c>
      <c r="D25" t="inlineStr">
        <is>
          <t>G15/G40</t>
        </is>
      </c>
      <c r="E25">
        <f>IF(C25&lt;=50,"达标","预警")</f>
        <v/>
      </c>
      <c r="F25" t="inlineStr">
        <is>
          <t>&lt;=50</t>
        </is>
      </c>
      <c r="G25">
        <f>IF(E25="达标","达标","预警")</f>
        <v/>
      </c>
    </row>
    <row r="26">
      <c r="A26" t="inlineStr">
        <is>
          <t>流动性风险</t>
        </is>
      </c>
      <c r="B26" t="inlineStr">
        <is>
          <t>流动性比例</t>
        </is>
      </c>
      <c r="C26">
        <f>取数!E42/取数!E43*100</f>
        <v/>
      </c>
      <c r="D26" t="inlineStr">
        <is>
          <t>G22</t>
        </is>
      </c>
      <c r="E26">
        <f>IF(C26&gt;=25,"达标","预警")</f>
        <v/>
      </c>
      <c r="F26" t="inlineStr">
        <is>
          <t>&gt;=25</t>
        </is>
      </c>
      <c r="G26">
        <f>IF(E26="达标","达标","预警")</f>
        <v/>
      </c>
    </row>
    <row r="27">
      <c r="A27" t="inlineStr">
        <is>
          <t>流动性风险</t>
        </is>
      </c>
      <c r="B27" t="inlineStr">
        <is>
          <t>流动性覆盖率</t>
        </is>
      </c>
      <c r="C27">
        <f>取数!E42/(取数!E94-取数!E95)*100</f>
        <v/>
      </c>
      <c r="D27" t="inlineStr">
        <is>
          <t>G25_I</t>
        </is>
      </c>
      <c r="E27">
        <f>IF(C27&gt;=100,"达标","预警")</f>
        <v/>
      </c>
      <c r="F27" t="inlineStr">
        <is>
          <t>&gt;=100</t>
        </is>
      </c>
      <c r="G27">
        <f>IF(E27="达标","达标","预警")</f>
        <v/>
      </c>
    </row>
    <row r="28">
      <c r="A28" t="inlineStr">
        <is>
          <t>流动性风险</t>
        </is>
      </c>
      <c r="B28" t="inlineStr">
        <is>
          <t>净稳定资金比例</t>
        </is>
      </c>
      <c r="C28">
        <f>取数!E96/取数!E97*100</f>
        <v/>
      </c>
      <c r="D28" t="inlineStr">
        <is>
          <t>G25_II</t>
        </is>
      </c>
      <c r="E28">
        <f>IF(C28&gt;=100,"达标","预警")</f>
        <v/>
      </c>
      <c r="F28" t="inlineStr">
        <is>
          <t>&gt;=100</t>
        </is>
      </c>
      <c r="G28">
        <f>IF(E28="达标","达标","预警")</f>
        <v/>
      </c>
    </row>
    <row r="29">
      <c r="A29" t="inlineStr">
        <is>
          <t>流动性风险</t>
        </is>
      </c>
      <c r="B29" t="inlineStr">
        <is>
          <t>流动性匹配率</t>
        </is>
      </c>
      <c r="C29">
        <f>取数!E41</f>
        <v/>
      </c>
      <c r="D29" t="inlineStr">
        <is>
          <t>G21 流动性匹配率(已是%)</t>
        </is>
      </c>
      <c r="E29">
        <f>IF(C29&gt;=100,"达标","预警")</f>
        <v/>
      </c>
      <c r="F29" t="inlineStr">
        <is>
          <t>&gt;=100</t>
        </is>
      </c>
      <c r="G29">
        <f>IF(E29="达标","达标","预警")</f>
        <v/>
      </c>
    </row>
    <row r="30">
      <c r="A30" t="inlineStr">
        <is>
          <t>流动性风险</t>
        </is>
      </c>
      <c r="B30" t="inlineStr">
        <is>
          <t>核心负债比例</t>
        </is>
      </c>
      <c r="C30">
        <f>取数!E40</f>
        <v/>
      </c>
      <c r="D30" t="inlineStr">
        <is>
          <t>G21 核心负债比例(已是%)</t>
        </is>
      </c>
      <c r="E30">
        <f>IF(C30&gt;=60,"达标","预警")</f>
        <v/>
      </c>
      <c r="F30" t="inlineStr">
        <is>
          <t>&gt;=60</t>
        </is>
      </c>
      <c r="G30">
        <f>IF(E30="达标","达标","预警")</f>
        <v/>
      </c>
    </row>
    <row r="31">
      <c r="A31" t="inlineStr">
        <is>
          <t>流动性风险</t>
        </is>
      </c>
      <c r="B31" t="inlineStr">
        <is>
          <t>人民币超额备付金率</t>
        </is>
      </c>
      <c r="C31">
        <f>(取数!E8+取数!E7)/取数!E5*100</f>
        <v/>
      </c>
      <c r="D31" t="inlineStr">
        <is>
          <t>G22/G01</t>
        </is>
      </c>
      <c r="E31" t="inlineStr">
        <is>
          <t>监测</t>
        </is>
      </c>
      <c r="F31" t="inlineStr">
        <is>
          <t>—</t>
        </is>
      </c>
      <c r="G31" t="inlineStr">
        <is>
          <t>监测</t>
        </is>
      </c>
    </row>
    <row r="32">
      <c r="A32" t="inlineStr">
        <is>
          <t>流动性风险</t>
        </is>
      </c>
      <c r="B32" t="inlineStr">
        <is>
          <t>同业融入比例</t>
        </is>
      </c>
      <c r="C32">
        <f>取数!E45/(取数!E9-取数!E98)*100</f>
        <v/>
      </c>
      <c r="D32" t="inlineStr">
        <is>
          <t>G24/G01</t>
        </is>
      </c>
      <c r="E32">
        <f>IF(C32&lt;=33.33,"达标","预警")</f>
        <v/>
      </c>
      <c r="F32" t="inlineStr">
        <is>
          <t>&lt;=33.33</t>
        </is>
      </c>
      <c r="G32">
        <f>IF(E32="达标","达标","预警")</f>
        <v/>
      </c>
    </row>
    <row r="33">
      <c r="A33" t="inlineStr">
        <is>
          <t>流动性风险</t>
        </is>
      </c>
      <c r="B33" t="inlineStr">
        <is>
          <t>存贷款比例</t>
        </is>
      </c>
      <c r="C33">
        <f>取数!E4/取数!E5*100</f>
        <v/>
      </c>
      <c r="D33" t="inlineStr">
        <is>
          <t>G01</t>
        </is>
      </c>
      <c r="E33" t="inlineStr">
        <is>
          <t>监测</t>
        </is>
      </c>
      <c r="F33" t="inlineStr">
        <is>
          <t>—</t>
        </is>
      </c>
      <c r="G33" t="inlineStr">
        <is>
          <t>监测</t>
        </is>
      </c>
    </row>
    <row r="34">
      <c r="A34" t="inlineStr">
        <is>
          <t>市场风险</t>
        </is>
      </c>
      <c r="B34" t="inlineStr">
        <is>
          <t>累计外汇敞口头寸比例</t>
        </is>
      </c>
      <c r="C34">
        <f>取数!E46/取数!E50*100</f>
        <v/>
      </c>
      <c r="D34" t="inlineStr">
        <is>
          <t>G32/G40</t>
        </is>
      </c>
      <c r="E34">
        <f>IF(C34&lt;=20,"达标","预警")</f>
        <v/>
      </c>
      <c r="F34" t="inlineStr">
        <is>
          <t>&lt;=20</t>
        </is>
      </c>
      <c r="G34">
        <f>IF(E34="达标","达标","预警")</f>
        <v/>
      </c>
    </row>
    <row r="35">
      <c r="A35" t="inlineStr">
        <is>
          <t>市场风险</t>
        </is>
      </c>
      <c r="B35" t="inlineStr">
        <is>
          <t>利率风险敏感度</t>
        </is>
      </c>
      <c r="C35">
        <f>取数!E47/取数!E50*100</f>
        <v/>
      </c>
      <c r="D35" t="inlineStr">
        <is>
          <t>G33_I/G40</t>
        </is>
      </c>
      <c r="E35" t="inlineStr">
        <is>
          <t>监测</t>
        </is>
      </c>
      <c r="F35" t="inlineStr">
        <is>
          <t>—</t>
        </is>
      </c>
      <c r="G35" t="inlineStr">
        <is>
          <t>监测</t>
        </is>
      </c>
    </row>
    <row r="36">
      <c r="A36" t="inlineStr">
        <is>
          <t>资本约束</t>
        </is>
      </c>
      <c r="B36" t="inlineStr">
        <is>
          <t>资本充足率</t>
        </is>
      </c>
      <c r="C36">
        <f>取数!E50/取数!E51*100</f>
        <v/>
      </c>
      <c r="D36" t="inlineStr">
        <is>
          <t>G40</t>
        </is>
      </c>
      <c r="E36">
        <f>IF(C36&gt;=10.5,"达标","预警")</f>
        <v/>
      </c>
      <c r="F36" t="inlineStr">
        <is>
          <t>&gt;=10.5</t>
        </is>
      </c>
      <c r="G36">
        <f>IF(E36="达标","达标","预警")</f>
        <v/>
      </c>
    </row>
    <row r="37">
      <c r="A37" t="inlineStr">
        <is>
          <t>资本约束</t>
        </is>
      </c>
      <c r="B37" t="inlineStr">
        <is>
          <t>一级资本充足率</t>
        </is>
      </c>
      <c r="C37">
        <f>取数!E49/取数!E51*100</f>
        <v/>
      </c>
      <c r="D37" t="inlineStr">
        <is>
          <t>G40</t>
        </is>
      </c>
      <c r="E37">
        <f>IF(C37&gt;=8.5,"达标","预警")</f>
        <v/>
      </c>
      <c r="F37" t="inlineStr">
        <is>
          <t>&gt;=8.5</t>
        </is>
      </c>
      <c r="G37">
        <f>IF(E37="达标","达标","预警")</f>
        <v/>
      </c>
    </row>
    <row r="38">
      <c r="A38" t="inlineStr">
        <is>
          <t>资本约束</t>
        </is>
      </c>
      <c r="B38" t="inlineStr">
        <is>
          <t>核心一级资本充足率</t>
        </is>
      </c>
      <c r="C38">
        <f>取数!E48/取数!E51*100</f>
        <v/>
      </c>
      <c r="D38" t="inlineStr">
        <is>
          <t>G40</t>
        </is>
      </c>
      <c r="E38">
        <f>IF(C38&gt;=7.5,"达标","预警")</f>
        <v/>
      </c>
      <c r="F38" t="inlineStr">
        <is>
          <t>&gt;=7.5</t>
        </is>
      </c>
      <c r="G38">
        <f>IF(E38="达标","达标","预警")</f>
        <v/>
      </c>
    </row>
    <row r="39">
      <c r="A39" t="inlineStr">
        <is>
          <t>资本约束</t>
        </is>
      </c>
      <c r="B39" t="inlineStr">
        <is>
          <t>杠杆率</t>
        </is>
      </c>
      <c r="C39">
        <f>取数!E52/(取数!E53+取数!E54+取数!E55+取数!E56)*100</f>
        <v/>
      </c>
      <c r="D39" t="inlineStr">
        <is>
          <t>G44</t>
        </is>
      </c>
      <c r="E39">
        <f>IF(C39&gt;=4,"达标","预警")</f>
        <v/>
      </c>
      <c r="F39" t="inlineStr">
        <is>
          <t>&gt;=4</t>
        </is>
      </c>
      <c r="G39">
        <f>IF(E39="达标","达标","预警")</f>
        <v/>
      </c>
    </row>
    <row r="40">
      <c r="A40" t="inlineStr">
        <is>
          <t>成本效益</t>
        </is>
      </c>
      <c r="B40" t="inlineStr">
        <is>
          <t>资产利润率</t>
        </is>
      </c>
      <c r="C40">
        <f>取数!E13/取数!E99*100*H$2</f>
        <v/>
      </c>
      <c r="D40" t="inlineStr">
        <is>
          <t>G04/G01</t>
        </is>
      </c>
      <c r="E40">
        <f>IF(C40&gt;=0.6,"达标","预警")</f>
        <v/>
      </c>
      <c r="F40" t="inlineStr">
        <is>
          <t>&gt;=0.6</t>
        </is>
      </c>
      <c r="G40">
        <f>IF(E40="达标","达标","预警")</f>
        <v/>
      </c>
    </row>
    <row r="41">
      <c r="A41" t="inlineStr">
        <is>
          <t>成本效益</t>
        </is>
      </c>
      <c r="B41" t="inlineStr">
        <is>
          <t>资本利润率</t>
        </is>
      </c>
      <c r="C41">
        <f>取数!E13/取数!E100*100*H$2</f>
        <v/>
      </c>
      <c r="D41" t="inlineStr">
        <is>
          <t>G04/G01</t>
        </is>
      </c>
      <c r="E41">
        <f>IF(C41&gt;=11,"达标","预警")</f>
        <v/>
      </c>
      <c r="F41" t="inlineStr">
        <is>
          <t>&gt;=11</t>
        </is>
      </c>
      <c r="G41">
        <f>IF(E41="达标","达标","预警")</f>
        <v/>
      </c>
    </row>
    <row r="42">
      <c r="A42" t="inlineStr">
        <is>
          <t>成本效益</t>
        </is>
      </c>
      <c r="B42" t="inlineStr">
        <is>
          <t>成本收入比</t>
        </is>
      </c>
      <c r="C42">
        <f>取数!E14/取数!E15*100</f>
        <v/>
      </c>
      <c r="D42" t="inlineStr">
        <is>
          <t>G04</t>
        </is>
      </c>
      <c r="E42">
        <f>IF(C42&lt;=45,"达标","预警")</f>
        <v/>
      </c>
      <c r="F42" t="inlineStr">
        <is>
          <t>&lt;=45</t>
        </is>
      </c>
      <c r="G42">
        <f>IF(E42="达标","达标","预警")</f>
        <v/>
      </c>
    </row>
    <row r="43">
      <c r="A43" t="inlineStr">
        <is>
          <t>成本效益</t>
        </is>
      </c>
      <c r="B43" t="inlineStr">
        <is>
          <t>净息差</t>
        </is>
      </c>
      <c r="C43">
        <f>取数!E12/取数!E16*100</f>
        <v/>
      </c>
      <c r="D43" t="inlineStr">
        <is>
          <t>G04</t>
        </is>
      </c>
      <c r="E43" t="inlineStr">
        <is>
          <t>监测</t>
        </is>
      </c>
      <c r="F43" t="inlineStr">
        <is>
          <t>—</t>
        </is>
      </c>
      <c r="G43" t="inlineStr">
        <is>
          <t>监测</t>
        </is>
      </c>
    </row>
    <row r="44">
      <c r="A44" t="inlineStr">
        <is>
          <t>成本效益</t>
        </is>
      </c>
      <c r="B44" t="inlineStr">
        <is>
          <t>净利差</t>
        </is>
      </c>
      <c r="C44">
        <f>取数!E101-取数!E102</f>
        <v/>
      </c>
      <c r="D44" t="inlineStr">
        <is>
          <t>G04</t>
        </is>
      </c>
      <c r="E44" t="inlineStr">
        <is>
          <t>监测</t>
        </is>
      </c>
      <c r="F44" t="inlineStr">
        <is>
          <t>—</t>
        </is>
      </c>
      <c r="G44" t="inlineStr">
        <is>
          <t>监测</t>
        </is>
      </c>
    </row>
    <row r="45">
      <c r="A45" t="inlineStr">
        <is>
          <t>经营定位</t>
        </is>
      </c>
      <c r="B45" t="inlineStr">
        <is>
          <t>各项贷款占比</t>
        </is>
      </c>
      <c r="C45">
        <f>取数!E4/取数!E6*100</f>
        <v/>
      </c>
      <c r="D45" t="inlineStr">
        <is>
          <t>G01</t>
        </is>
      </c>
      <c r="E45">
        <f>IF(C45&gt;=50,"达标","预警")</f>
        <v/>
      </c>
      <c r="F45" t="inlineStr">
        <is>
          <t>&gt;=50</t>
        </is>
      </c>
      <c r="G45">
        <f>IF(E45="达标","达标","预警")</f>
        <v/>
      </c>
    </row>
    <row r="46">
      <c r="A46" t="inlineStr">
        <is>
          <t>经营定位</t>
        </is>
      </c>
      <c r="B46" t="inlineStr">
        <is>
          <t>新增可贷资金用于当地比例</t>
        </is>
      </c>
      <c r="C46">
        <f>取数!E60/取数!E61*100</f>
        <v/>
      </c>
      <c r="D46" t="inlineStr">
        <is>
          <t>S4b</t>
        </is>
      </c>
      <c r="E46">
        <f>IF(C46&gt;=70,"达标","预警")</f>
        <v/>
      </c>
      <c r="F46" t="inlineStr">
        <is>
          <t>&gt;=70</t>
        </is>
      </c>
      <c r="G46">
        <f>IF(E46="达标","达标","预警")</f>
        <v/>
      </c>
    </row>
    <row r="47">
      <c r="A47" t="inlineStr">
        <is>
          <t>经营定位</t>
        </is>
      </c>
      <c r="B47" t="inlineStr">
        <is>
          <t>涉农及小微企业贷款占比</t>
        </is>
      </c>
      <c r="C47">
        <f>(取数!E57-取数!E58)/取数!E4*100</f>
        <v/>
      </c>
      <c r="D47" t="inlineStr">
        <is>
          <t>S4b/G01</t>
        </is>
      </c>
      <c r="E47">
        <f>IF(C47&gt;=80,"达标","预警")</f>
        <v/>
      </c>
      <c r="F47" t="inlineStr">
        <is>
          <t>&gt;=80</t>
        </is>
      </c>
      <c r="G47">
        <f>IF(E47="达标","达标","预警")</f>
        <v/>
      </c>
    </row>
    <row r="48">
      <c r="A48" t="inlineStr">
        <is>
          <t>经营定位</t>
        </is>
      </c>
      <c r="B48" t="inlineStr">
        <is>
          <t>大额贷款占比</t>
        </is>
      </c>
      <c r="C48">
        <f>取数!E59/取数!E4*100</f>
        <v/>
      </c>
      <c r="D48" t="inlineStr">
        <is>
          <t>S4b/G01</t>
        </is>
      </c>
      <c r="E48">
        <f>IF(C48&lt;=30,"达标","预警")</f>
        <v/>
      </c>
      <c r="F48" t="inlineStr">
        <is>
          <t>&lt;=30</t>
        </is>
      </c>
      <c r="G48">
        <f>IF(E48="达标","达标","预警")</f>
        <v/>
      </c>
    </row>
    <row r="49">
      <c r="A49" t="inlineStr">
        <is>
          <t>经营定位</t>
        </is>
      </c>
      <c r="B49" t="inlineStr">
        <is>
          <t>涉农与小微企业贷款增速</t>
        </is>
      </c>
      <c r="C49">
        <f>(取数!E63-取数!E62)/取数!E62*100</f>
        <v/>
      </c>
      <c r="D49" t="inlineStr">
        <is>
          <t>S4b</t>
        </is>
      </c>
      <c r="E49" t="inlineStr">
        <is>
          <t>监测</t>
        </is>
      </c>
      <c r="F49" t="inlineStr">
        <is>
          <t>—</t>
        </is>
      </c>
      <c r="G49" t="inlineStr">
        <is>
          <t>监测</t>
        </is>
      </c>
    </row>
    <row r="50">
      <c r="A50" t="inlineStr">
        <is>
          <t>经营定位</t>
        </is>
      </c>
      <c r="B50" t="inlineStr">
        <is>
          <t>普惠型农户贷款和普惠型小微企业贷款增速</t>
        </is>
      </c>
      <c r="C50">
        <f>(取数!E104-取数!E103)/取数!E103*100</f>
        <v/>
      </c>
      <c r="D50" t="inlineStr">
        <is>
          <t>S4b/S7101</t>
        </is>
      </c>
      <c r="E50" t="inlineStr">
        <is>
          <t>监测</t>
        </is>
      </c>
      <c r="F50" t="inlineStr">
        <is>
          <t>—</t>
        </is>
      </c>
      <c r="G50" t="inlineStr">
        <is>
          <t>监测</t>
        </is>
      </c>
    </row>
    <row r="52">
      <c r="A52" s="6" t="inlineStr">
        <is>
          <t>汇总</t>
        </is>
      </c>
      <c r="B52">
        <f>COUNTIF(G5:G50,"达标")&amp;"达标 / "&amp;COUNTIF(G5:G50,"预警")&amp;"预警 / "&amp;COUNTIF(G5:G50,"监测")&amp;"监测"</f>
        <v/>
      </c>
    </row>
  </sheetData>
  <conditionalFormatting sqref="G5:G50">
    <cfRule type="cellIs" priority="1" operator="equal" dxfId="0">
      <formula>"达标"</formula>
    </cfRule>
    <cfRule type="cellIs" priority="2" operator="equal" dxfId="1">
      <formula>"预警"</formula>
    </cfRule>
    <cfRule type="cellIs" priority="3" operator="equal" dxfId="2">
      <formula>"监测"</formula>
    </cfRule>
  </conditionalFormatting>
  <dataValidations count="1">
    <dataValidation sqref="H2" showDropDown="0" showInputMessage="0" showErrorMessage="0" allowBlank="0" type="list">
      <formula1>"12,4,2,1"</formula1>
    </dataValidation>
  </dataValidations>
  <pageMargins left="0.75" right="0.75" top="1" bottom="1" header="0.5" footer="0.5"/>
  <legacyDrawing r:id="rIdVml"/>
  <controls>
    <control r:id="rIdCtrl1" name="Button 1" shapeId="1025" macro="一键计算"/>
  </controls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G01资产负债项目统计表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G03各项资产减值损失准备情况表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G04利润表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G11_I按行业分类的贷款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G11_II资产质量五级分类情况表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G12贷款质量迁徙情况表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G14_I大额风险暴露总体情况表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G15最大十家关联方关联交易情况表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G21流动性期限缺口统计表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G22流动性比例监测表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G24最大百家金融机构同业融入情况表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G32外汇风险敞口情况表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G33_I银行账簿利率风险计量报表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G40资本充足率汇总表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G44杠杆率情况表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60"/>
  <sheetViews>
    <sheetView workbookViewId="0">
      <selection activeCell="A1" sqref="A1"/>
    </sheetView>
  </sheetViews>
  <sheetFormatPr baseColWidth="8" defaultRowHeight="15"/>
  <cols>
    <col width="42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>
      <c r="A1" s="8" t="inlineStr">
        <is>
          <t>S4b农村中小银行金融服务能力情况表</t>
        </is>
      </c>
      <c r="B1" s="9" t="n"/>
      <c r="C1" s="9" t="n"/>
      <c r="D1" s="9" t="n"/>
      <c r="E1" s="9" t="n"/>
      <c r="F1" s="9" t="n"/>
      <c r="G1" s="9" t="n"/>
      <c r="H1" s="9" t="n"/>
      <c r="I1" s="9" t="n"/>
      <c r="J1" s="9" t="n"/>
    </row>
    <row r="2">
      <c r="A2" s="10" t="inlineStr">
        <is>
          <t>↓ 粘贴起点：选中 A1，整张报表【原样粘贴】，不要留空行 ↑</t>
        </is>
      </c>
      <c r="B2" s="11" t="n"/>
      <c r="C2" s="11" t="n"/>
      <c r="D2" s="11" t="n"/>
      <c r="E2" s="11" t="n"/>
      <c r="F2" s="11" t="n"/>
      <c r="G2" s="11" t="n"/>
      <c r="H2" s="11" t="n"/>
      <c r="I2" s="11" t="n"/>
      <c r="J2" s="9" t="n"/>
    </row>
    <row r="3">
      <c r="A3" s="9" t="n"/>
      <c r="B3" s="11" t="n"/>
      <c r="C3" s="11" t="n"/>
      <c r="D3" s="11" t="n"/>
      <c r="E3" s="11" t="n"/>
      <c r="F3" s="11" t="n"/>
      <c r="G3" s="11" t="n"/>
      <c r="H3" s="11" t="n"/>
      <c r="I3" s="11" t="n"/>
      <c r="J3" s="9" t="n"/>
    </row>
    <row r="4">
      <c r="A4" s="9" t="n"/>
      <c r="B4" s="11" t="n"/>
      <c r="C4" s="11" t="n"/>
      <c r="D4" s="11" t="n"/>
      <c r="E4" s="11" t="n"/>
      <c r="F4" s="11" t="n"/>
      <c r="G4" s="11" t="n"/>
      <c r="H4" s="11" t="n"/>
      <c r="I4" s="11" t="n"/>
      <c r="J4" s="9" t="n"/>
    </row>
    <row r="5">
      <c r="A5" s="9" t="n"/>
      <c r="B5" s="11" t="n"/>
      <c r="C5" s="11" t="n"/>
      <c r="D5" s="11" t="n"/>
      <c r="E5" s="11" t="n"/>
      <c r="F5" s="11" t="n"/>
      <c r="G5" s="11" t="n"/>
      <c r="H5" s="11" t="n"/>
      <c r="I5" s="11" t="n"/>
      <c r="J5" s="9" t="n"/>
    </row>
    <row r="6">
      <c r="A6" s="9" t="n"/>
      <c r="B6" s="11" t="n"/>
      <c r="C6" s="11" t="n"/>
      <c r="D6" s="11" t="n"/>
      <c r="E6" s="11" t="n"/>
      <c r="F6" s="11" t="n"/>
      <c r="G6" s="11" t="n"/>
      <c r="H6" s="11" t="n"/>
      <c r="I6" s="11" t="n"/>
      <c r="J6" s="9" t="n"/>
    </row>
    <row r="7">
      <c r="A7" s="9" t="n"/>
      <c r="B7" s="11" t="n"/>
      <c r="C7" s="11" t="n"/>
      <c r="D7" s="11" t="n"/>
      <c r="E7" s="11" t="n"/>
      <c r="F7" s="11" t="n"/>
      <c r="G7" s="11" t="n"/>
      <c r="H7" s="11" t="n"/>
      <c r="I7" s="11" t="n"/>
      <c r="J7" s="9" t="n"/>
    </row>
    <row r="8">
      <c r="A8" s="9" t="n"/>
      <c r="B8" s="11" t="n"/>
      <c r="C8" s="11" t="n"/>
      <c r="D8" s="11" t="n"/>
      <c r="E8" s="11" t="n"/>
      <c r="F8" s="11" t="n"/>
      <c r="G8" s="11" t="n"/>
      <c r="H8" s="11" t="n"/>
      <c r="I8" s="11" t="n"/>
      <c r="J8" s="9" t="n"/>
    </row>
    <row r="9">
      <c r="A9" s="9" t="n"/>
      <c r="B9" s="11" t="n"/>
      <c r="C9" s="11" t="n"/>
      <c r="D9" s="11" t="n"/>
      <c r="E9" s="11" t="n"/>
      <c r="F9" s="11" t="n"/>
      <c r="G9" s="11" t="n"/>
      <c r="H9" s="11" t="n"/>
      <c r="I9" s="11" t="n"/>
      <c r="J9" s="9" t="n"/>
    </row>
    <row r="10">
      <c r="A10" s="9" t="n"/>
      <c r="B10" s="11" t="n"/>
      <c r="C10" s="11" t="n"/>
      <c r="D10" s="11" t="n"/>
      <c r="E10" s="11" t="n"/>
      <c r="F10" s="11" t="n"/>
      <c r="G10" s="11" t="n"/>
      <c r="H10" s="11" t="n"/>
      <c r="I10" s="11" t="n"/>
      <c r="J10" s="9" t="n"/>
    </row>
    <row r="11">
      <c r="A11" s="9" t="n"/>
      <c r="B11" s="11" t="n"/>
      <c r="C11" s="11" t="n"/>
      <c r="D11" s="11" t="n"/>
      <c r="E11" s="11" t="n"/>
      <c r="F11" s="11" t="n"/>
      <c r="G11" s="11" t="n"/>
      <c r="H11" s="11" t="n"/>
      <c r="I11" s="11" t="n"/>
      <c r="J11" s="9" t="n"/>
    </row>
    <row r="12">
      <c r="A12" s="9" t="n"/>
      <c r="B12" s="11" t="n"/>
      <c r="C12" s="11" t="n"/>
      <c r="D12" s="11" t="n"/>
      <c r="E12" s="11" t="n"/>
      <c r="F12" s="11" t="n"/>
      <c r="G12" s="11" t="n"/>
      <c r="H12" s="11" t="n"/>
      <c r="I12" s="11" t="n"/>
      <c r="J12" s="9" t="n"/>
    </row>
    <row r="13">
      <c r="A13" s="9" t="n"/>
      <c r="B13" s="11" t="n"/>
      <c r="C13" s="11" t="n"/>
      <c r="D13" s="11" t="n"/>
      <c r="E13" s="11" t="n"/>
      <c r="F13" s="11" t="n"/>
      <c r="G13" s="11" t="n"/>
      <c r="H13" s="11" t="n"/>
      <c r="I13" s="11" t="n"/>
      <c r="J13" s="9" t="n"/>
    </row>
    <row r="14">
      <c r="A14" s="9" t="n"/>
      <c r="B14" s="11" t="n"/>
      <c r="C14" s="11" t="n"/>
      <c r="D14" s="11" t="n"/>
      <c r="E14" s="11" t="n"/>
      <c r="F14" s="11" t="n"/>
      <c r="G14" s="11" t="n"/>
      <c r="H14" s="11" t="n"/>
      <c r="I14" s="11" t="n"/>
      <c r="J14" s="9" t="n"/>
    </row>
    <row r="15">
      <c r="A15" s="9" t="n"/>
      <c r="B15" s="11" t="n"/>
      <c r="C15" s="11" t="n"/>
      <c r="D15" s="11" t="n"/>
      <c r="E15" s="11" t="n"/>
      <c r="F15" s="11" t="n"/>
      <c r="G15" s="11" t="n"/>
      <c r="H15" s="11" t="n"/>
      <c r="I15" s="11" t="n"/>
      <c r="J15" s="9" t="n"/>
    </row>
    <row r="16">
      <c r="A16" s="9" t="n"/>
      <c r="B16" s="11" t="n"/>
      <c r="C16" s="11" t="n"/>
      <c r="D16" s="11" t="n"/>
      <c r="E16" s="11" t="n"/>
      <c r="F16" s="11" t="n"/>
      <c r="G16" s="11" t="n"/>
      <c r="H16" s="11" t="n"/>
      <c r="I16" s="11" t="n"/>
      <c r="J16" s="9" t="n"/>
    </row>
    <row r="17">
      <c r="A17" s="9" t="n"/>
      <c r="B17" s="11" t="n"/>
      <c r="C17" s="11" t="n"/>
      <c r="D17" s="11" t="n"/>
      <c r="E17" s="11" t="n"/>
      <c r="F17" s="11" t="n"/>
      <c r="G17" s="11" t="n"/>
      <c r="H17" s="11" t="n"/>
      <c r="I17" s="11" t="n"/>
      <c r="J17" s="9" t="n"/>
    </row>
    <row r="18">
      <c r="A18" s="9" t="n"/>
      <c r="B18" s="11" t="n"/>
      <c r="C18" s="11" t="n"/>
      <c r="D18" s="11" t="n"/>
      <c r="E18" s="11" t="n"/>
      <c r="F18" s="11" t="n"/>
      <c r="G18" s="11" t="n"/>
      <c r="H18" s="11" t="n"/>
      <c r="I18" s="11" t="n"/>
      <c r="J18" s="9" t="n"/>
    </row>
    <row r="19">
      <c r="A19" s="9" t="n"/>
      <c r="B19" s="11" t="n"/>
      <c r="C19" s="11" t="n"/>
      <c r="D19" s="11" t="n"/>
      <c r="E19" s="11" t="n"/>
      <c r="F19" s="11" t="n"/>
      <c r="G19" s="11" t="n"/>
      <c r="H19" s="11" t="n"/>
      <c r="I19" s="11" t="n"/>
      <c r="J19" s="9" t="n"/>
    </row>
    <row r="20">
      <c r="A20" s="9" t="n"/>
      <c r="B20" s="11" t="n"/>
      <c r="C20" s="11" t="n"/>
      <c r="D20" s="11" t="n"/>
      <c r="E20" s="11" t="n"/>
      <c r="F20" s="11" t="n"/>
      <c r="G20" s="11" t="n"/>
      <c r="H20" s="11" t="n"/>
      <c r="I20" s="11" t="n"/>
      <c r="J20" s="9" t="n"/>
    </row>
    <row r="21">
      <c r="A21" s="9" t="n"/>
      <c r="B21" s="11" t="n"/>
      <c r="C21" s="11" t="n"/>
      <c r="D21" s="11" t="n"/>
      <c r="E21" s="11" t="n"/>
      <c r="F21" s="11" t="n"/>
      <c r="G21" s="11" t="n"/>
      <c r="H21" s="11" t="n"/>
      <c r="I21" s="11" t="n"/>
      <c r="J21" s="9" t="n"/>
    </row>
    <row r="22">
      <c r="A22" s="9" t="n"/>
      <c r="B22" s="11" t="n"/>
      <c r="C22" s="11" t="n"/>
      <c r="D22" s="11" t="n"/>
      <c r="E22" s="11" t="n"/>
      <c r="F22" s="11" t="n"/>
      <c r="G22" s="11" t="n"/>
      <c r="H22" s="11" t="n"/>
      <c r="I22" s="11" t="n"/>
      <c r="J22" s="9" t="n"/>
    </row>
    <row r="23">
      <c r="A23" s="9" t="n"/>
      <c r="B23" s="11" t="n"/>
      <c r="C23" s="11" t="n"/>
      <c r="D23" s="11" t="n"/>
      <c r="E23" s="11" t="n"/>
      <c r="F23" s="11" t="n"/>
      <c r="G23" s="11" t="n"/>
      <c r="H23" s="11" t="n"/>
      <c r="I23" s="11" t="n"/>
      <c r="J23" s="9" t="n"/>
    </row>
    <row r="24">
      <c r="A24" s="9" t="n"/>
      <c r="B24" s="11" t="n"/>
      <c r="C24" s="11" t="n"/>
      <c r="D24" s="11" t="n"/>
      <c r="E24" s="11" t="n"/>
      <c r="F24" s="11" t="n"/>
      <c r="G24" s="11" t="n"/>
      <c r="H24" s="11" t="n"/>
      <c r="I24" s="11" t="n"/>
      <c r="J24" s="9" t="n"/>
    </row>
    <row r="25">
      <c r="A25" s="9" t="n"/>
      <c r="B25" s="11" t="n"/>
      <c r="C25" s="11" t="n"/>
      <c r="D25" s="11" t="n"/>
      <c r="E25" s="11" t="n"/>
      <c r="F25" s="11" t="n"/>
      <c r="G25" s="11" t="n"/>
      <c r="H25" s="11" t="n"/>
      <c r="I25" s="11" t="n"/>
      <c r="J25" s="9" t="n"/>
    </row>
    <row r="26">
      <c r="A26" s="9" t="n"/>
      <c r="B26" s="11" t="n"/>
      <c r="C26" s="11" t="n"/>
      <c r="D26" s="11" t="n"/>
      <c r="E26" s="11" t="n"/>
      <c r="F26" s="11" t="n"/>
      <c r="G26" s="11" t="n"/>
      <c r="H26" s="11" t="n"/>
      <c r="I26" s="11" t="n"/>
      <c r="J26" s="9" t="n"/>
    </row>
    <row r="27">
      <c r="A27" s="9" t="n"/>
      <c r="B27" s="11" t="n"/>
      <c r="C27" s="11" t="n"/>
      <c r="D27" s="11" t="n"/>
      <c r="E27" s="11" t="n"/>
      <c r="F27" s="11" t="n"/>
      <c r="G27" s="11" t="n"/>
      <c r="H27" s="11" t="n"/>
      <c r="I27" s="11" t="n"/>
      <c r="J27" s="9" t="n"/>
    </row>
    <row r="28">
      <c r="A28" s="9" t="n"/>
      <c r="B28" s="11" t="n"/>
      <c r="C28" s="11" t="n"/>
      <c r="D28" s="11" t="n"/>
      <c r="E28" s="11" t="n"/>
      <c r="F28" s="11" t="n"/>
      <c r="G28" s="11" t="n"/>
      <c r="H28" s="11" t="n"/>
      <c r="I28" s="11" t="n"/>
      <c r="J28" s="9" t="n"/>
    </row>
    <row r="29">
      <c r="A29" s="9" t="n"/>
      <c r="B29" s="11" t="n"/>
      <c r="C29" s="11" t="n"/>
      <c r="D29" s="11" t="n"/>
      <c r="E29" s="11" t="n"/>
      <c r="F29" s="11" t="n"/>
      <c r="G29" s="11" t="n"/>
      <c r="H29" s="11" t="n"/>
      <c r="I29" s="11" t="n"/>
      <c r="J29" s="9" t="n"/>
    </row>
    <row r="30">
      <c r="A30" s="9" t="n"/>
      <c r="B30" s="11" t="n"/>
      <c r="C30" s="11" t="n"/>
      <c r="D30" s="11" t="n"/>
      <c r="E30" s="11" t="n"/>
      <c r="F30" s="11" t="n"/>
      <c r="G30" s="11" t="n"/>
      <c r="H30" s="11" t="n"/>
      <c r="I30" s="11" t="n"/>
      <c r="J30" s="9" t="n"/>
    </row>
    <row r="31">
      <c r="A31" s="9" t="n"/>
      <c r="B31" s="11" t="n"/>
      <c r="C31" s="11" t="n"/>
      <c r="D31" s="11" t="n"/>
      <c r="E31" s="11" t="n"/>
      <c r="F31" s="11" t="n"/>
      <c r="G31" s="11" t="n"/>
      <c r="H31" s="11" t="n"/>
      <c r="I31" s="11" t="n"/>
      <c r="J31" s="9" t="n"/>
    </row>
    <row r="32">
      <c r="A32" s="9" t="n"/>
      <c r="B32" s="11" t="n"/>
      <c r="C32" s="11" t="n"/>
      <c r="D32" s="11" t="n"/>
      <c r="E32" s="11" t="n"/>
      <c r="F32" s="11" t="n"/>
      <c r="G32" s="11" t="n"/>
      <c r="H32" s="11" t="n"/>
      <c r="I32" s="11" t="n"/>
      <c r="J32" s="9" t="n"/>
    </row>
    <row r="33">
      <c r="A33" s="9" t="n"/>
      <c r="B33" s="11" t="n"/>
      <c r="C33" s="11" t="n"/>
      <c r="D33" s="11" t="n"/>
      <c r="E33" s="11" t="n"/>
      <c r="F33" s="11" t="n"/>
      <c r="G33" s="11" t="n"/>
      <c r="H33" s="11" t="n"/>
      <c r="I33" s="11" t="n"/>
      <c r="J33" s="9" t="n"/>
    </row>
    <row r="34">
      <c r="A34" s="9" t="n"/>
      <c r="B34" s="11" t="n"/>
      <c r="C34" s="11" t="n"/>
      <c r="D34" s="11" t="n"/>
      <c r="E34" s="11" t="n"/>
      <c r="F34" s="11" t="n"/>
      <c r="G34" s="11" t="n"/>
      <c r="H34" s="11" t="n"/>
      <c r="I34" s="11" t="n"/>
      <c r="J34" s="9" t="n"/>
    </row>
    <row r="35">
      <c r="A35" s="9" t="n"/>
      <c r="B35" s="11" t="n"/>
      <c r="C35" s="11" t="n"/>
      <c r="D35" s="11" t="n"/>
      <c r="E35" s="11" t="n"/>
      <c r="F35" s="11" t="n"/>
      <c r="G35" s="11" t="n"/>
      <c r="H35" s="11" t="n"/>
      <c r="I35" s="11" t="n"/>
      <c r="J35" s="9" t="n"/>
    </row>
    <row r="36">
      <c r="A36" s="9" t="n"/>
      <c r="B36" s="11" t="n"/>
      <c r="C36" s="11" t="n"/>
      <c r="D36" s="11" t="n"/>
      <c r="E36" s="11" t="n"/>
      <c r="F36" s="11" t="n"/>
      <c r="G36" s="11" t="n"/>
      <c r="H36" s="11" t="n"/>
      <c r="I36" s="11" t="n"/>
      <c r="J36" s="9" t="n"/>
    </row>
    <row r="37">
      <c r="A37" s="9" t="n"/>
      <c r="B37" s="11" t="n"/>
      <c r="C37" s="11" t="n"/>
      <c r="D37" s="11" t="n"/>
      <c r="E37" s="11" t="n"/>
      <c r="F37" s="11" t="n"/>
      <c r="G37" s="11" t="n"/>
      <c r="H37" s="11" t="n"/>
      <c r="I37" s="11" t="n"/>
      <c r="J37" s="9" t="n"/>
    </row>
    <row r="38">
      <c r="A38" s="9" t="n"/>
      <c r="B38" s="11" t="n"/>
      <c r="C38" s="11" t="n"/>
      <c r="D38" s="11" t="n"/>
      <c r="E38" s="11" t="n"/>
      <c r="F38" s="11" t="n"/>
      <c r="G38" s="11" t="n"/>
      <c r="H38" s="11" t="n"/>
      <c r="I38" s="11" t="n"/>
      <c r="J38" s="9" t="n"/>
    </row>
    <row r="39">
      <c r="A39" s="9" t="n"/>
      <c r="B39" s="11" t="n"/>
      <c r="C39" s="11" t="n"/>
      <c r="D39" s="11" t="n"/>
      <c r="E39" s="11" t="n"/>
      <c r="F39" s="11" t="n"/>
      <c r="G39" s="11" t="n"/>
      <c r="H39" s="11" t="n"/>
      <c r="I39" s="11" t="n"/>
      <c r="J39" s="9" t="n"/>
    </row>
    <row r="40">
      <c r="A40" s="9" t="n"/>
      <c r="B40" s="11" t="n"/>
      <c r="C40" s="11" t="n"/>
      <c r="D40" s="11" t="n"/>
      <c r="E40" s="11" t="n"/>
      <c r="F40" s="11" t="n"/>
      <c r="G40" s="11" t="n"/>
      <c r="H40" s="11" t="n"/>
      <c r="I40" s="11" t="n"/>
      <c r="J40" s="9" t="n"/>
    </row>
    <row r="41">
      <c r="A41" s="9" t="n"/>
      <c r="B41" s="11" t="n"/>
      <c r="C41" s="11" t="n"/>
      <c r="D41" s="11" t="n"/>
      <c r="E41" s="11" t="n"/>
      <c r="F41" s="11" t="n"/>
      <c r="G41" s="11" t="n"/>
      <c r="H41" s="11" t="n"/>
      <c r="I41" s="11" t="n"/>
      <c r="J41" s="9" t="n"/>
    </row>
    <row r="42">
      <c r="A42" s="9" t="n"/>
      <c r="B42" s="11" t="n"/>
      <c r="C42" s="11" t="n"/>
      <c r="D42" s="11" t="n"/>
      <c r="E42" s="11" t="n"/>
      <c r="F42" s="11" t="n"/>
      <c r="G42" s="11" t="n"/>
      <c r="H42" s="11" t="n"/>
      <c r="I42" s="11" t="n"/>
      <c r="J42" s="9" t="n"/>
    </row>
    <row r="43">
      <c r="A43" s="9" t="n"/>
      <c r="B43" s="11" t="n"/>
      <c r="C43" s="11" t="n"/>
      <c r="D43" s="11" t="n"/>
      <c r="E43" s="11" t="n"/>
      <c r="F43" s="11" t="n"/>
      <c r="G43" s="11" t="n"/>
      <c r="H43" s="11" t="n"/>
      <c r="I43" s="11" t="n"/>
      <c r="J43" s="9" t="n"/>
    </row>
    <row r="44">
      <c r="A44" s="9" t="n"/>
      <c r="B44" s="11" t="n"/>
      <c r="C44" s="11" t="n"/>
      <c r="D44" s="11" t="n"/>
      <c r="E44" s="11" t="n"/>
      <c r="F44" s="11" t="n"/>
      <c r="G44" s="11" t="n"/>
      <c r="H44" s="11" t="n"/>
      <c r="I44" s="11" t="n"/>
      <c r="J44" s="9" t="n"/>
    </row>
    <row r="45">
      <c r="A45" s="9" t="n"/>
      <c r="B45" s="11" t="n"/>
      <c r="C45" s="11" t="n"/>
      <c r="D45" s="11" t="n"/>
      <c r="E45" s="11" t="n"/>
      <c r="F45" s="11" t="n"/>
      <c r="G45" s="11" t="n"/>
      <c r="H45" s="11" t="n"/>
      <c r="I45" s="11" t="n"/>
      <c r="J45" s="9" t="n"/>
    </row>
    <row r="46">
      <c r="A46" s="9" t="n"/>
      <c r="B46" s="11" t="n"/>
      <c r="C46" s="11" t="n"/>
      <c r="D46" s="11" t="n"/>
      <c r="E46" s="11" t="n"/>
      <c r="F46" s="11" t="n"/>
      <c r="G46" s="11" t="n"/>
      <c r="H46" s="11" t="n"/>
      <c r="I46" s="11" t="n"/>
      <c r="J46" s="9" t="n"/>
    </row>
    <row r="47">
      <c r="A47" s="9" t="n"/>
      <c r="B47" s="11" t="n"/>
      <c r="C47" s="11" t="n"/>
      <c r="D47" s="11" t="n"/>
      <c r="E47" s="11" t="n"/>
      <c r="F47" s="11" t="n"/>
      <c r="G47" s="11" t="n"/>
      <c r="H47" s="11" t="n"/>
      <c r="I47" s="11" t="n"/>
      <c r="J47" s="9" t="n"/>
    </row>
    <row r="48">
      <c r="A48" s="9" t="n"/>
      <c r="B48" s="11" t="n"/>
      <c r="C48" s="11" t="n"/>
      <c r="D48" s="11" t="n"/>
      <c r="E48" s="11" t="n"/>
      <c r="F48" s="11" t="n"/>
      <c r="G48" s="11" t="n"/>
      <c r="H48" s="11" t="n"/>
      <c r="I48" s="11" t="n"/>
      <c r="J48" s="9" t="n"/>
    </row>
    <row r="49">
      <c r="A49" s="9" t="n"/>
      <c r="B49" s="11" t="n"/>
      <c r="C49" s="11" t="n"/>
      <c r="D49" s="11" t="n"/>
      <c r="E49" s="11" t="n"/>
      <c r="F49" s="11" t="n"/>
      <c r="G49" s="11" t="n"/>
      <c r="H49" s="11" t="n"/>
      <c r="I49" s="11" t="n"/>
      <c r="J49" s="9" t="n"/>
    </row>
    <row r="50">
      <c r="A50" s="9" t="n"/>
      <c r="B50" s="11" t="n"/>
      <c r="C50" s="11" t="n"/>
      <c r="D50" s="11" t="n"/>
      <c r="E50" s="11" t="n"/>
      <c r="F50" s="11" t="n"/>
      <c r="G50" s="11" t="n"/>
      <c r="H50" s="11" t="n"/>
      <c r="I50" s="11" t="n"/>
      <c r="J50" s="9" t="n"/>
    </row>
    <row r="51">
      <c r="A51" s="9" t="n"/>
      <c r="B51" s="11" t="n"/>
      <c r="C51" s="11" t="n"/>
      <c r="D51" s="11" t="n"/>
      <c r="E51" s="11" t="n"/>
      <c r="F51" s="11" t="n"/>
      <c r="G51" s="11" t="n"/>
      <c r="H51" s="11" t="n"/>
      <c r="I51" s="11" t="n"/>
      <c r="J51" s="9" t="n"/>
    </row>
    <row r="52">
      <c r="A52" s="9" t="n"/>
      <c r="B52" s="11" t="n"/>
      <c r="C52" s="11" t="n"/>
      <c r="D52" s="11" t="n"/>
      <c r="E52" s="11" t="n"/>
      <c r="F52" s="11" t="n"/>
      <c r="G52" s="11" t="n"/>
      <c r="H52" s="11" t="n"/>
      <c r="I52" s="11" t="n"/>
      <c r="J52" s="9" t="n"/>
    </row>
    <row r="53">
      <c r="A53" s="9" t="n"/>
      <c r="B53" s="11" t="n"/>
      <c r="C53" s="11" t="n"/>
      <c r="D53" s="11" t="n"/>
      <c r="E53" s="11" t="n"/>
      <c r="F53" s="11" t="n"/>
      <c r="G53" s="11" t="n"/>
      <c r="H53" s="11" t="n"/>
      <c r="I53" s="11" t="n"/>
      <c r="J53" s="9" t="n"/>
    </row>
    <row r="54">
      <c r="A54" s="9" t="n"/>
      <c r="B54" s="11" t="n"/>
      <c r="C54" s="11" t="n"/>
      <c r="D54" s="11" t="n"/>
      <c r="E54" s="11" t="n"/>
      <c r="F54" s="11" t="n"/>
      <c r="G54" s="11" t="n"/>
      <c r="H54" s="11" t="n"/>
      <c r="I54" s="11" t="n"/>
      <c r="J54" s="9" t="n"/>
    </row>
    <row r="55">
      <c r="A55" s="9" t="n"/>
      <c r="B55" s="11" t="n"/>
      <c r="C55" s="11" t="n"/>
      <c r="D55" s="11" t="n"/>
      <c r="E55" s="11" t="n"/>
      <c r="F55" s="11" t="n"/>
      <c r="G55" s="11" t="n"/>
      <c r="H55" s="11" t="n"/>
      <c r="I55" s="11" t="n"/>
      <c r="J55" s="9" t="n"/>
    </row>
    <row r="56">
      <c r="A56" s="9" t="n"/>
      <c r="B56" s="11" t="n"/>
      <c r="C56" s="11" t="n"/>
      <c r="D56" s="11" t="n"/>
      <c r="E56" s="11" t="n"/>
      <c r="F56" s="11" t="n"/>
      <c r="G56" s="11" t="n"/>
      <c r="H56" s="11" t="n"/>
      <c r="I56" s="11" t="n"/>
      <c r="J56" s="9" t="n"/>
    </row>
    <row r="57">
      <c r="A57" s="9" t="n"/>
      <c r="B57" s="11" t="n"/>
      <c r="C57" s="11" t="n"/>
      <c r="D57" s="11" t="n"/>
      <c r="E57" s="11" t="n"/>
      <c r="F57" s="11" t="n"/>
      <c r="G57" s="11" t="n"/>
      <c r="H57" s="11" t="n"/>
      <c r="I57" s="11" t="n"/>
      <c r="J57" s="9" t="n"/>
    </row>
    <row r="58">
      <c r="A58" s="9" t="n"/>
      <c r="B58" s="11" t="n"/>
      <c r="C58" s="11" t="n"/>
      <c r="D58" s="11" t="n"/>
      <c r="E58" s="11" t="n"/>
      <c r="F58" s="11" t="n"/>
      <c r="G58" s="11" t="n"/>
      <c r="H58" s="11" t="n"/>
      <c r="I58" s="11" t="n"/>
      <c r="J58" s="9" t="n"/>
    </row>
    <row r="59">
      <c r="A59" s="9" t="n"/>
      <c r="B59" s="11" t="n"/>
      <c r="C59" s="11" t="n"/>
      <c r="D59" s="11" t="n"/>
      <c r="E59" s="11" t="n"/>
      <c r="F59" s="11" t="n"/>
      <c r="G59" s="11" t="n"/>
      <c r="H59" s="11" t="n"/>
      <c r="I59" s="11" t="n"/>
      <c r="J59" s="9" t="n"/>
    </row>
    <row r="60">
      <c r="A60" s="9" t="n"/>
      <c r="B60" s="9" t="n"/>
      <c r="C60" s="9" t="n"/>
      <c r="D60" s="9" t="n"/>
      <c r="E60" s="9" t="n"/>
      <c r="F60" s="9" t="n"/>
      <c r="G60" s="9" t="n"/>
      <c r="H60" s="9" t="n"/>
      <c r="I60" s="9" t="n"/>
      <c r="J60" s="9" t="n"/>
    </row>
  </sheetData>
  <pageMargins left="0.75" right="0.75" top="1" bottom="1" header="0.5" footer="0.5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2026-07-21T06:25:45Z</dcterms:created>
  <dcterms:modified xmlns:dcterms="http://purl.org/dc/terms/" xmlns:xsi="http://www.w3.org/2001/XMLSchema-instance" xsi:type="dcterms:W3CDTF">2026-07-21T06:25:45Z</dcterms:modified>
</cp:coreProperties>
</file>